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<sst xmlns="http://schemas.openxmlformats.org/spreadsheetml/2006/main" count="281" uniqueCount="137">
  <si>
    <t>ОТЧЕТ ОБ ИСПОЛНЕНИИ БЮДЖЕТА</t>
  </si>
  <si>
    <t>КОДЫ</t>
  </si>
  <si>
    <t xml:space="preserve">Форма по ОКУД </t>
  </si>
  <si>
    <t>0503117</t>
  </si>
  <si>
    <t>на 1 января 2021 г.</t>
  </si>
  <si>
    <t xml:space="preserve">Дата </t>
  </si>
  <si>
    <t>Наименование финансового органа</t>
  </si>
  <si>
    <t>Муниципальное учреждение администрация Герменчукского сельского поселения Шалинского муниципального района Чеченской Республики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</si>
  <si>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</si>
  <si>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</si>
  <si>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</si>
  <si>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</si>
  <si>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Герменчукского сельского поселения</t>
  </si>
  <si>
    <t xml:space="preserve">по ОКТМО </t>
  </si>
  <si>
    <t>96237813001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</si>
  <si>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</si>
  <si>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</si>
  <si>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</si>
  <si>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</si>
  <si>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</si>
  <si>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</si>
  <si>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</si>
  <si>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</si>
  <si>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</si>
  <si>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</si>
  <si>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</si>
  <si>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</si>
  <si>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</si>
  <si>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</si>
  <si>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</si>
  <si>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</si>
  <si>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</si>
  <si>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</si>
  <si>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</si>
  <si>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</si>
  <si>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</si>
  <si>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</si>
  <si>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</si>
  <si>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</si>
  <si>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</si>
  <si>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</si>
  <si>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</si>
  <si>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</si>
  <si>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</si>
  <si>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</si>
  <si>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</si>
  <si>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</si>
  <si>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</si>
  <si>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</si>
  <si>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</si>
  <si>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</si>
  <si>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</si>
  <si>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</si>
  <si>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</si>
  <si>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</si>
  <si>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</si>
  <si>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</si>
  <si>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</si>
  <si>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</si>
  <si>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</si>
  <si>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</si>
  <si>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778 11105025 10 0000 120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</si>
  <si>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</si>
  <si>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778 11406025 10 0000 430</t>
  </si>
  <si>
    <t>Прочие неналоговые доходы бюджетов сельских поселений</t>
  </si>
  <si>
    <t>778 11705050 10 0000 180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</si>
  <si>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</si>
  <si>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778 20215001 10 0000 150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</si>
  <si>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</si>
  <si>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778 20235118 10 0000 150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</si>
  <si>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</si>
  <si>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778 20245160 10 0000 150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</si>
  <si>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</si>
  <si>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</si>
  <si>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</si>
  <si>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</si>
  <si>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</si>
  <si>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778 0104 0020004011 121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</si>
  <si>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</si>
  <si>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778 0104 0020004011 129</t>
  </si>
  <si>
    <t>Прочая закупка товаров, работ и услуг</t>
  </si>
  <si>
    <t>778 0104 0020004014 244</t>
  </si>
  <si>
    <t>Закупка товаров, работ, услуг в сфере информационно-коммуникационных технологий</t>
  </si>
  <si>
    <t>778 0104 0020004019 242</t>
  </si>
  <si>
    <t>778 0104 0020004019 244</t>
  </si>
  <si>
    <t>Уплата прочих налогов, сборов</t>
  </si>
  <si>
    <t>778 0104 0020004019 852</t>
  </si>
  <si>
    <t>Уплата иных платежей</t>
  </si>
  <si>
    <t>778 0104 0020004019 853</t>
  </si>
  <si>
    <t>778 0104 0020008011 121</t>
  </si>
  <si>
    <t>778 0104 0020008011 129</t>
  </si>
  <si>
    <t>Резервные средства</t>
  </si>
  <si>
    <t>778 0111 0700005020 870</t>
  </si>
  <si>
    <t>778 0113 0960004000 242</t>
  </si>
  <si>
    <t>778 0203 0010036001 121</t>
  </si>
  <si>
    <t>778 0203 0010036001 129</t>
  </si>
  <si>
    <t>778 0203 0010036004 244</t>
  </si>
  <si>
    <t>Иные выплаты персоналу государственных (муниципальных) органов, за исключением фонда оплаты труда</t>
  </si>
  <si>
    <t>778 0203 0010036009 122</t>
  </si>
  <si>
    <t>778 0203 0010036009 242</t>
  </si>
  <si>
    <t>778 0203 0010036009 244</t>
  </si>
  <si>
    <t>778 0503 6000001000 244</t>
  </si>
  <si>
    <t>778 0503 6000001004 244</t>
  </si>
  <si>
    <t>778 0503 6000002000 244</t>
  </si>
  <si>
    <t>778 0503 6000003000 244</t>
  </si>
  <si>
    <t>Субвенции</t>
  </si>
  <si>
    <t>778 0801 5170008000 530</t>
  </si>
  <si>
    <t>Иные межбюджетные трансферты</t>
  </si>
  <si>
    <t>778 0801 5170008000 540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</si>
  <si>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</si>
  <si>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</si>
  <si>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</si>
  <si>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</si>
  <si>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</si>
  <si>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</si>
  <si>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</si>
  <si>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</si>
  <si>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</si>
  <si>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</si>
  <si>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</si>
  <si>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</si>
  <si>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</si>
  <si>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</si>
  <si>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</si>
  <si>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</si>
  <si>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778 01050201 10 0000 510</t>
  </si>
  <si>
    <t xml:space="preserve">     уменьшение остатков средств</t>
  </si>
  <si>
    <t>720</t>
  </si>
  <si>
    <t>778 01050201 10 0000 610</t>
  </si>
  <si>
    <t>Исполнитель:</t>
  </si>
  <si>
    <t>главный специалист</t>
  </si>
  <si>
    <t>Мунтаева М. Р.</t>
  </si>
  <si>
    <t>(должность)</t>
  </si>
  <si>
    <t>(подпись)</t>
  </si>
  <si>
    <t>(расшифровка подписи)</t>
  </si>
  <si>
    <t xml:space="preserve">   19 января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</si>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</sst>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44197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8123798</f>
        <v>8123798</v>
      </c>
      <c r="Q12" s="21"/>
      <c r="R12" s="21"/>
      <c r="S12" s="21">
        <f>7285797.96</f>
        <v>7285797.96</v>
      </c>
      <c r="T12" s="21"/>
      <c r="U12" s="21"/>
      <c r="V12" s="21"/>
      <c r="W12" s="22">
        <f>838000.04</f>
        <v>838000.04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246500</f>
        <v>246500</v>
      </c>
      <c r="Q13" s="25"/>
      <c r="R13" s="25"/>
      <c r="S13" s="25">
        <f>269041.07</f>
        <v>269041.07</v>
      </c>
      <c r="T13" s="25"/>
      <c r="U13" s="25"/>
      <c r="V13" s="25"/>
      <c r="W13" s="26" t="s">
        <v>39</v>
      </c>
      <c r="X13" s="26"/>
    </row>
    <row r="14" spans="1:24" s="1" customFormat="1" ht="24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7" t="s">
        <v>39</v>
      </c>
      <c r="Q14" s="27"/>
      <c r="R14" s="27"/>
      <c r="S14" s="25">
        <f>12821.95</f>
        <v>12821.95</v>
      </c>
      <c r="T14" s="25"/>
      <c r="U14" s="25"/>
      <c r="V14" s="25"/>
      <c r="W14" s="26" t="s">
        <v>39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2223900</f>
        <v>2223900</v>
      </c>
      <c r="Q15" s="25"/>
      <c r="R15" s="25"/>
      <c r="S15" s="25">
        <f>303128.02</f>
        <v>303128.02</v>
      </c>
      <c r="T15" s="25"/>
      <c r="U15" s="25"/>
      <c r="V15" s="25"/>
      <c r="W15" s="28">
        <f>1920771.98</f>
        <v>1920771.98</v>
      </c>
      <c r="X15" s="28"/>
    </row>
    <row r="16" spans="1:24" s="1" customFormat="1" ht="33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335900</f>
        <v>335900</v>
      </c>
      <c r="Q16" s="25"/>
      <c r="R16" s="25"/>
      <c r="S16" s="25">
        <f>224747.14</f>
        <v>224747.14</v>
      </c>
      <c r="T16" s="25"/>
      <c r="U16" s="25"/>
      <c r="V16" s="25"/>
      <c r="W16" s="28">
        <f>111152.86</f>
        <v>111152.86</v>
      </c>
      <c r="X16" s="28"/>
    </row>
    <row r="17" spans="1:24" s="1" customFormat="1" ht="24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7" t="s">
        <v>39</v>
      </c>
      <c r="Q17" s="27"/>
      <c r="R17" s="27"/>
      <c r="S17" s="25">
        <f>-34320</f>
        <v>-34320</v>
      </c>
      <c r="T17" s="25"/>
      <c r="U17" s="25"/>
      <c r="V17" s="25"/>
      <c r="W17" s="26" t="s">
        <v>39</v>
      </c>
      <c r="X17" s="26"/>
    </row>
    <row r="18" spans="1:24" s="1" customFormat="1" ht="13.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2100</f>
        <v>2100</v>
      </c>
      <c r="Q18" s="25"/>
      <c r="R18" s="25"/>
      <c r="S18" s="25">
        <f>4386.21</f>
        <v>4386.21</v>
      </c>
      <c r="T18" s="25"/>
      <c r="U18" s="25"/>
      <c r="V18" s="25"/>
      <c r="W18" s="26" t="s">
        <v>39</v>
      </c>
      <c r="X18" s="26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7" t="s">
        <v>39</v>
      </c>
      <c r="Q19" s="27"/>
      <c r="R19" s="27"/>
      <c r="S19" s="25">
        <f>7469.23</f>
        <v>7469.23</v>
      </c>
      <c r="T19" s="25"/>
      <c r="U19" s="25"/>
      <c r="V19" s="25"/>
      <c r="W19" s="26" t="s">
        <v>39</v>
      </c>
      <c r="X19" s="26"/>
    </row>
    <row r="20" spans="1:24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440800</f>
        <v>440800</v>
      </c>
      <c r="Q20" s="25"/>
      <c r="R20" s="25"/>
      <c r="S20" s="25">
        <f>292264.26</f>
        <v>292264.26</v>
      </c>
      <c r="T20" s="25"/>
      <c r="U20" s="25"/>
      <c r="V20" s="25"/>
      <c r="W20" s="28">
        <f>148535.74</f>
        <v>148535.74</v>
      </c>
      <c r="X20" s="28"/>
    </row>
    <row r="21" spans="1:24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144200</f>
        <v>144200</v>
      </c>
      <c r="Q21" s="25"/>
      <c r="R21" s="25"/>
      <c r="S21" s="25">
        <f>141575.92</f>
        <v>141575.92</v>
      </c>
      <c r="T21" s="25"/>
      <c r="U21" s="25"/>
      <c r="V21" s="25"/>
      <c r="W21" s="28">
        <f>2624.08</f>
        <v>2624.08</v>
      </c>
      <c r="X21" s="28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608100</f>
        <v>608100</v>
      </c>
      <c r="Q22" s="25"/>
      <c r="R22" s="25"/>
      <c r="S22" s="25">
        <f>365734.42</f>
        <v>365734.42</v>
      </c>
      <c r="T22" s="25"/>
      <c r="U22" s="25"/>
      <c r="V22" s="25"/>
      <c r="W22" s="28">
        <f>242365.58</f>
        <v>242365.58</v>
      </c>
      <c r="X22" s="28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7" t="s">
        <v>39</v>
      </c>
      <c r="Q23" s="27"/>
      <c r="R23" s="27"/>
      <c r="S23" s="25">
        <f>14838.37</f>
        <v>14838.37</v>
      </c>
      <c r="T23" s="25"/>
      <c r="U23" s="25"/>
      <c r="V23" s="25"/>
      <c r="W23" s="26" t="s">
        <v>39</v>
      </c>
      <c r="X23" s="26"/>
    </row>
    <row r="24" spans="1:24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481900</f>
        <v>481900</v>
      </c>
      <c r="Q24" s="25"/>
      <c r="R24" s="25"/>
      <c r="S24" s="25">
        <f>1694333.01</f>
        <v>1694333.01</v>
      </c>
      <c r="T24" s="25"/>
      <c r="U24" s="25"/>
      <c r="V24" s="25"/>
      <c r="W24" s="26" t="s">
        <v>39</v>
      </c>
      <c r="X24" s="26"/>
    </row>
    <row r="25" spans="1:24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15700</f>
        <v>15700</v>
      </c>
      <c r="Q25" s="25"/>
      <c r="R25" s="25"/>
      <c r="S25" s="25">
        <f>194233</f>
        <v>194233</v>
      </c>
      <c r="T25" s="25"/>
      <c r="U25" s="25"/>
      <c r="V25" s="25"/>
      <c r="W25" s="26" t="s">
        <v>39</v>
      </c>
      <c r="X25" s="26"/>
    </row>
    <row r="26" spans="1:24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7" t="s">
        <v>39</v>
      </c>
      <c r="Q26" s="27"/>
      <c r="R26" s="27"/>
      <c r="S26" s="25">
        <f>170847.36</f>
        <v>170847.36</v>
      </c>
      <c r="T26" s="25"/>
      <c r="U26" s="25"/>
      <c r="V26" s="25"/>
      <c r="W26" s="26" t="s">
        <v>39</v>
      </c>
      <c r="X26" s="26"/>
    </row>
    <row r="27" spans="1:24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5">
        <f>1702586</f>
        <v>1702586</v>
      </c>
      <c r="Q27" s="25"/>
      <c r="R27" s="25"/>
      <c r="S27" s="25">
        <f>1702586</f>
        <v>1702586</v>
      </c>
      <c r="T27" s="25"/>
      <c r="U27" s="25"/>
      <c r="V27" s="25"/>
      <c r="W27" s="28">
        <f>0</f>
        <v>0</v>
      </c>
      <c r="X27" s="28"/>
    </row>
    <row r="28" spans="1:24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248422</f>
        <v>248422</v>
      </c>
      <c r="Q28" s="25"/>
      <c r="R28" s="25"/>
      <c r="S28" s="25">
        <f>248422</f>
        <v>248422</v>
      </c>
      <c r="T28" s="25"/>
      <c r="U28" s="25"/>
      <c r="V28" s="25"/>
      <c r="W28" s="28">
        <f>0</f>
        <v>0</v>
      </c>
      <c r="X28" s="28"/>
    </row>
    <row r="29" spans="1:24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1673690</f>
        <v>1673690</v>
      </c>
      <c r="Q29" s="25"/>
      <c r="R29" s="25"/>
      <c r="S29" s="25">
        <f>1673690</f>
        <v>1673690</v>
      </c>
      <c r="T29" s="25"/>
      <c r="U29" s="25"/>
      <c r="V29" s="25"/>
      <c r="W29" s="28">
        <f>0</f>
        <v>0</v>
      </c>
      <c r="X29" s="28"/>
    </row>
    <row r="30" spans="1:24" s="1" customFormat="1" ht="13.5" customHeight="1">
      <c r="A30" s="29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1" customFormat="1" ht="13.5" customHeight="1">
      <c r="A31" s="12" t="s">
        <v>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" customFormat="1" ht="34.5" customHeight="1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 t="s">
        <v>23</v>
      </c>
      <c r="M32" s="13"/>
      <c r="N32" s="13" t="s">
        <v>73</v>
      </c>
      <c r="O32" s="13"/>
      <c r="P32" s="14" t="s">
        <v>25</v>
      </c>
      <c r="Q32" s="14"/>
      <c r="R32" s="14"/>
      <c r="S32" s="14" t="s">
        <v>26</v>
      </c>
      <c r="T32" s="14"/>
      <c r="U32" s="14"/>
      <c r="V32" s="14"/>
      <c r="W32" s="15" t="s">
        <v>27</v>
      </c>
      <c r="X32" s="15"/>
    </row>
    <row r="33" spans="1:24" s="1" customFormat="1" ht="13.5" customHeight="1">
      <c r="A33" s="16" t="s">
        <v>28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 t="s">
        <v>29</v>
      </c>
      <c r="M33" s="16"/>
      <c r="N33" s="16" t="s">
        <v>30</v>
      </c>
      <c r="O33" s="16"/>
      <c r="P33" s="17" t="s">
        <v>31</v>
      </c>
      <c r="Q33" s="17"/>
      <c r="R33" s="17"/>
      <c r="S33" s="17" t="s">
        <v>32</v>
      </c>
      <c r="T33" s="17"/>
      <c r="U33" s="17"/>
      <c r="V33" s="17"/>
      <c r="W33" s="18" t="s">
        <v>33</v>
      </c>
      <c r="X33" s="18"/>
    </row>
    <row r="34" spans="1:24" s="1" customFormat="1" ht="13.5" customHeight="1">
      <c r="A34" s="19" t="s">
        <v>74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 t="s">
        <v>75</v>
      </c>
      <c r="M34" s="20"/>
      <c r="N34" s="20" t="s">
        <v>36</v>
      </c>
      <c r="O34" s="20"/>
      <c r="P34" s="21">
        <f>8523798</f>
        <v>8523798</v>
      </c>
      <c r="Q34" s="21"/>
      <c r="R34" s="21"/>
      <c r="S34" s="21">
        <f>7349707</f>
        <v>7349707</v>
      </c>
      <c r="T34" s="21"/>
      <c r="U34" s="21"/>
      <c r="V34" s="21"/>
      <c r="W34" s="22">
        <f>1174091</f>
        <v>1174091</v>
      </c>
      <c r="X34" s="22"/>
    </row>
    <row r="35" spans="1:24" s="1" customFormat="1" ht="13.5" customHeight="1">
      <c r="A35" s="30" t="s">
        <v>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75</v>
      </c>
      <c r="M35" s="31"/>
      <c r="N35" s="31" t="s">
        <v>77</v>
      </c>
      <c r="O35" s="31"/>
      <c r="P35" s="32">
        <f>3371362.71</f>
        <v>3371362.71</v>
      </c>
      <c r="Q35" s="32"/>
      <c r="R35" s="32"/>
      <c r="S35" s="32">
        <f>3309690.06</f>
        <v>3309690.06</v>
      </c>
      <c r="T35" s="32"/>
      <c r="U35" s="32"/>
      <c r="V35" s="32"/>
      <c r="W35" s="33">
        <f>61672.65</f>
        <v>61672.65</v>
      </c>
      <c r="X35" s="33"/>
    </row>
    <row r="36" spans="1:24" s="1" customFormat="1" ht="33.75" customHeight="1">
      <c r="A36" s="30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75</v>
      </c>
      <c r="M36" s="31"/>
      <c r="N36" s="31" t="s">
        <v>79</v>
      </c>
      <c r="O36" s="31"/>
      <c r="P36" s="32">
        <f>1044100</f>
        <v>1044100</v>
      </c>
      <c r="Q36" s="32"/>
      <c r="R36" s="32"/>
      <c r="S36" s="32">
        <f>1018277.46</f>
        <v>1018277.46</v>
      </c>
      <c r="T36" s="32"/>
      <c r="U36" s="32"/>
      <c r="V36" s="32"/>
      <c r="W36" s="33">
        <f>25822.54</f>
        <v>25822.54</v>
      </c>
      <c r="X36" s="33"/>
    </row>
    <row r="37" spans="1:24" s="1" customFormat="1" ht="13.5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75</v>
      </c>
      <c r="M37" s="31"/>
      <c r="N37" s="31" t="s">
        <v>81</v>
      </c>
      <c r="O37" s="31"/>
      <c r="P37" s="32">
        <f>121880</f>
        <v>121880</v>
      </c>
      <c r="Q37" s="32"/>
      <c r="R37" s="32"/>
      <c r="S37" s="32">
        <f>115585.9</f>
        <v>115585.9</v>
      </c>
      <c r="T37" s="32"/>
      <c r="U37" s="32"/>
      <c r="V37" s="32"/>
      <c r="W37" s="33">
        <f>6294.1</f>
        <v>6294.1</v>
      </c>
      <c r="X37" s="33"/>
    </row>
    <row r="38" spans="1:24" s="1" customFormat="1" ht="24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75</v>
      </c>
      <c r="M38" s="31"/>
      <c r="N38" s="31" t="s">
        <v>83</v>
      </c>
      <c r="O38" s="31"/>
      <c r="P38" s="32">
        <f>302598.03</f>
        <v>302598.03</v>
      </c>
      <c r="Q38" s="32"/>
      <c r="R38" s="32"/>
      <c r="S38" s="32">
        <f>296668.56</f>
        <v>296668.56</v>
      </c>
      <c r="T38" s="32"/>
      <c r="U38" s="32"/>
      <c r="V38" s="32"/>
      <c r="W38" s="33">
        <f>5929.47</f>
        <v>5929.47</v>
      </c>
      <c r="X38" s="33"/>
    </row>
    <row r="39" spans="1:24" s="1" customFormat="1" ht="13.5" customHeight="1">
      <c r="A39" s="30" t="s">
        <v>80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75</v>
      </c>
      <c r="M39" s="31"/>
      <c r="N39" s="31" t="s">
        <v>84</v>
      </c>
      <c r="O39" s="31"/>
      <c r="P39" s="32">
        <f>820499.88</f>
        <v>820499.88</v>
      </c>
      <c r="Q39" s="32"/>
      <c r="R39" s="32"/>
      <c r="S39" s="32">
        <f>744279.73</f>
        <v>744279.73</v>
      </c>
      <c r="T39" s="32"/>
      <c r="U39" s="32"/>
      <c r="V39" s="32"/>
      <c r="W39" s="33">
        <f>76220.15</f>
        <v>76220.15</v>
      </c>
      <c r="X39" s="33"/>
    </row>
    <row r="40" spans="1:24" s="1" customFormat="1" ht="13.5" customHeight="1">
      <c r="A40" s="30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75</v>
      </c>
      <c r="M40" s="31"/>
      <c r="N40" s="31" t="s">
        <v>86</v>
      </c>
      <c r="O40" s="31"/>
      <c r="P40" s="32">
        <f>9000</f>
        <v>9000</v>
      </c>
      <c r="Q40" s="32"/>
      <c r="R40" s="32"/>
      <c r="S40" s="34" t="s">
        <v>39</v>
      </c>
      <c r="T40" s="34"/>
      <c r="U40" s="34"/>
      <c r="V40" s="34"/>
      <c r="W40" s="33">
        <f>9000</f>
        <v>9000</v>
      </c>
      <c r="X40" s="33"/>
    </row>
    <row r="41" spans="1:24" s="1" customFormat="1" ht="13.5" customHeight="1">
      <c r="A41" s="30" t="s">
        <v>87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75</v>
      </c>
      <c r="M41" s="31"/>
      <c r="N41" s="31" t="s">
        <v>88</v>
      </c>
      <c r="O41" s="31"/>
      <c r="P41" s="32">
        <f>50834.98</f>
        <v>50834.98</v>
      </c>
      <c r="Q41" s="32"/>
      <c r="R41" s="32"/>
      <c r="S41" s="32">
        <f>50834.98</f>
        <v>50834.98</v>
      </c>
      <c r="T41" s="32"/>
      <c r="U41" s="32"/>
      <c r="V41" s="32"/>
      <c r="W41" s="33">
        <f>0</f>
        <v>0</v>
      </c>
      <c r="X41" s="33"/>
    </row>
    <row r="42" spans="1:24" s="1" customFormat="1" ht="13.5" customHeight="1">
      <c r="A42" s="30" t="s">
        <v>76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75</v>
      </c>
      <c r="M42" s="31"/>
      <c r="N42" s="31" t="s">
        <v>89</v>
      </c>
      <c r="O42" s="31"/>
      <c r="P42" s="32">
        <f>486900</f>
        <v>486900</v>
      </c>
      <c r="Q42" s="32"/>
      <c r="R42" s="32"/>
      <c r="S42" s="32">
        <f>458921.12</f>
        <v>458921.12</v>
      </c>
      <c r="T42" s="32"/>
      <c r="U42" s="32"/>
      <c r="V42" s="32"/>
      <c r="W42" s="33">
        <f>27978.88</f>
        <v>27978.88</v>
      </c>
      <c r="X42" s="33"/>
    </row>
    <row r="43" spans="1:24" s="1" customFormat="1" ht="33.75" customHeight="1">
      <c r="A43" s="30" t="s">
        <v>78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75</v>
      </c>
      <c r="M43" s="31"/>
      <c r="N43" s="31" t="s">
        <v>90</v>
      </c>
      <c r="O43" s="31"/>
      <c r="P43" s="32">
        <f>147100</f>
        <v>147100</v>
      </c>
      <c r="Q43" s="32"/>
      <c r="R43" s="32"/>
      <c r="S43" s="32">
        <f>138641.1</f>
        <v>138641.1</v>
      </c>
      <c r="T43" s="32"/>
      <c r="U43" s="32"/>
      <c r="V43" s="32"/>
      <c r="W43" s="33">
        <f>8458.9</f>
        <v>8458.9</v>
      </c>
      <c r="X43" s="33"/>
    </row>
    <row r="44" spans="1:24" s="1" customFormat="1" ht="13.5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75</v>
      </c>
      <c r="M44" s="31"/>
      <c r="N44" s="31" t="s">
        <v>92</v>
      </c>
      <c r="O44" s="31"/>
      <c r="P44" s="32">
        <f>1000</f>
        <v>1000</v>
      </c>
      <c r="Q44" s="32"/>
      <c r="R44" s="32"/>
      <c r="S44" s="34" t="s">
        <v>39</v>
      </c>
      <c r="T44" s="34"/>
      <c r="U44" s="34"/>
      <c r="V44" s="34"/>
      <c r="W44" s="33">
        <f>1000</f>
        <v>1000</v>
      </c>
      <c r="X44" s="33"/>
    </row>
    <row r="45" spans="1:24" s="1" customFormat="1" ht="24" customHeight="1">
      <c r="A45" s="30" t="s">
        <v>82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75</v>
      </c>
      <c r="M45" s="31"/>
      <c r="N45" s="31" t="s">
        <v>93</v>
      </c>
      <c r="O45" s="31"/>
      <c r="P45" s="32">
        <f>78620</f>
        <v>78620</v>
      </c>
      <c r="Q45" s="32"/>
      <c r="R45" s="32"/>
      <c r="S45" s="32">
        <f>78620</f>
        <v>78620</v>
      </c>
      <c r="T45" s="32"/>
      <c r="U45" s="32"/>
      <c r="V45" s="32"/>
      <c r="W45" s="33">
        <f>0</f>
        <v>0</v>
      </c>
      <c r="X45" s="33"/>
    </row>
    <row r="46" spans="1:24" s="1" customFormat="1" ht="13.5" customHeight="1">
      <c r="A46" s="30" t="s">
        <v>76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75</v>
      </c>
      <c r="M46" s="31"/>
      <c r="N46" s="31" t="s">
        <v>94</v>
      </c>
      <c r="O46" s="31"/>
      <c r="P46" s="32">
        <f>181378.55</f>
        <v>181378.55</v>
      </c>
      <c r="Q46" s="32"/>
      <c r="R46" s="32"/>
      <c r="S46" s="32">
        <f>181378.55</f>
        <v>181378.55</v>
      </c>
      <c r="T46" s="32"/>
      <c r="U46" s="32"/>
      <c r="V46" s="32"/>
      <c r="W46" s="33">
        <f>0</f>
        <v>0</v>
      </c>
      <c r="X46" s="33"/>
    </row>
    <row r="47" spans="1:24" s="1" customFormat="1" ht="33.75" customHeight="1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75</v>
      </c>
      <c r="M47" s="31"/>
      <c r="N47" s="31" t="s">
        <v>95</v>
      </c>
      <c r="O47" s="31"/>
      <c r="P47" s="32">
        <f>54776.45</f>
        <v>54776.45</v>
      </c>
      <c r="Q47" s="32"/>
      <c r="R47" s="32"/>
      <c r="S47" s="32">
        <f>54776.45</f>
        <v>54776.45</v>
      </c>
      <c r="T47" s="32"/>
      <c r="U47" s="32"/>
      <c r="V47" s="32"/>
      <c r="W47" s="33">
        <f>0</f>
        <v>0</v>
      </c>
      <c r="X47" s="33"/>
    </row>
    <row r="48" spans="1:24" s="1" customFormat="1" ht="13.5" customHeight="1">
      <c r="A48" s="30" t="s">
        <v>80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75</v>
      </c>
      <c r="M48" s="31"/>
      <c r="N48" s="31" t="s">
        <v>96</v>
      </c>
      <c r="O48" s="31"/>
      <c r="P48" s="32">
        <f>789</f>
        <v>789</v>
      </c>
      <c r="Q48" s="32"/>
      <c r="R48" s="32"/>
      <c r="S48" s="32">
        <f>789</f>
        <v>789</v>
      </c>
      <c r="T48" s="32"/>
      <c r="U48" s="32"/>
      <c r="V48" s="32"/>
      <c r="W48" s="33">
        <f>0</f>
        <v>0</v>
      </c>
      <c r="X48" s="33"/>
    </row>
    <row r="49" spans="1:24" s="1" customFormat="1" ht="24" customHeight="1">
      <c r="A49" s="30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75</v>
      </c>
      <c r="M49" s="31"/>
      <c r="N49" s="31" t="s">
        <v>98</v>
      </c>
      <c r="O49" s="31"/>
      <c r="P49" s="32">
        <f>4479</f>
        <v>4479</v>
      </c>
      <c r="Q49" s="32"/>
      <c r="R49" s="32"/>
      <c r="S49" s="32">
        <f>4479</f>
        <v>4479</v>
      </c>
      <c r="T49" s="32"/>
      <c r="U49" s="32"/>
      <c r="V49" s="32"/>
      <c r="W49" s="33">
        <f>0</f>
        <v>0</v>
      </c>
      <c r="X49" s="33"/>
    </row>
    <row r="50" spans="1:24" s="1" customFormat="1" ht="24" customHeight="1">
      <c r="A50" s="30" t="s">
        <v>82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75</v>
      </c>
      <c r="M50" s="31"/>
      <c r="N50" s="31" t="s">
        <v>99</v>
      </c>
      <c r="O50" s="31"/>
      <c r="P50" s="32">
        <f>0</f>
        <v>0</v>
      </c>
      <c r="Q50" s="32"/>
      <c r="R50" s="32"/>
      <c r="S50" s="34" t="s">
        <v>39</v>
      </c>
      <c r="T50" s="34"/>
      <c r="U50" s="34"/>
      <c r="V50" s="34"/>
      <c r="W50" s="35" t="s">
        <v>39</v>
      </c>
      <c r="X50" s="35"/>
    </row>
    <row r="51" spans="1:24" s="1" customFormat="1" ht="13.5" customHeight="1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75</v>
      </c>
      <c r="M51" s="31"/>
      <c r="N51" s="31" t="s">
        <v>100</v>
      </c>
      <c r="O51" s="31"/>
      <c r="P51" s="32">
        <f>6999</f>
        <v>6999</v>
      </c>
      <c r="Q51" s="32"/>
      <c r="R51" s="32"/>
      <c r="S51" s="32">
        <f>6999</f>
        <v>6999</v>
      </c>
      <c r="T51" s="32"/>
      <c r="U51" s="32"/>
      <c r="V51" s="32"/>
      <c r="W51" s="33">
        <f>0</f>
        <v>0</v>
      </c>
      <c r="X51" s="33"/>
    </row>
    <row r="52" spans="1:24" s="1" customFormat="1" ht="13.5" customHeight="1">
      <c r="A52" s="30" t="s">
        <v>80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75</v>
      </c>
      <c r="M52" s="31"/>
      <c r="N52" s="31" t="s">
        <v>101</v>
      </c>
      <c r="O52" s="31"/>
      <c r="P52" s="32">
        <f>0</f>
        <v>0</v>
      </c>
      <c r="Q52" s="32"/>
      <c r="R52" s="32"/>
      <c r="S52" s="32">
        <f>0</f>
        <v>0</v>
      </c>
      <c r="T52" s="32"/>
      <c r="U52" s="32"/>
      <c r="V52" s="32"/>
      <c r="W52" s="35" t="s">
        <v>39</v>
      </c>
      <c r="X52" s="35"/>
    </row>
    <row r="53" spans="1:24" s="1" customFormat="1" ht="13.5" customHeight="1">
      <c r="A53" s="30" t="s">
        <v>80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75</v>
      </c>
      <c r="M53" s="31"/>
      <c r="N53" s="31" t="s">
        <v>102</v>
      </c>
      <c r="O53" s="31"/>
      <c r="P53" s="32">
        <f>400017</f>
        <v>400017</v>
      </c>
      <c r="Q53" s="32"/>
      <c r="R53" s="32"/>
      <c r="S53" s="32">
        <f>266265.09</f>
        <v>266265.09</v>
      </c>
      <c r="T53" s="32"/>
      <c r="U53" s="32"/>
      <c r="V53" s="32"/>
      <c r="W53" s="33">
        <f>133751.91</f>
        <v>133751.91</v>
      </c>
      <c r="X53" s="33"/>
    </row>
    <row r="54" spans="1:24" s="1" customFormat="1" ht="13.5" customHeight="1">
      <c r="A54" s="30" t="s">
        <v>80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75</v>
      </c>
      <c r="M54" s="31"/>
      <c r="N54" s="31" t="s">
        <v>103</v>
      </c>
      <c r="O54" s="31"/>
      <c r="P54" s="32">
        <f>569670</f>
        <v>569670</v>
      </c>
      <c r="Q54" s="32"/>
      <c r="R54" s="32"/>
      <c r="S54" s="32">
        <f>99900</f>
        <v>99900</v>
      </c>
      <c r="T54" s="32"/>
      <c r="U54" s="32"/>
      <c r="V54" s="32"/>
      <c r="W54" s="33">
        <f>469770</f>
        <v>469770</v>
      </c>
      <c r="X54" s="33"/>
    </row>
    <row r="55" spans="1:24" s="1" customFormat="1" ht="13.5" customHeight="1">
      <c r="A55" s="30" t="s">
        <v>80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75</v>
      </c>
      <c r="M55" s="31"/>
      <c r="N55" s="31" t="s">
        <v>104</v>
      </c>
      <c r="O55" s="31"/>
      <c r="P55" s="32">
        <f>548192.4</f>
        <v>548192.4</v>
      </c>
      <c r="Q55" s="32"/>
      <c r="R55" s="32"/>
      <c r="S55" s="32">
        <f>200000</f>
        <v>200000</v>
      </c>
      <c r="T55" s="32"/>
      <c r="U55" s="32"/>
      <c r="V55" s="32"/>
      <c r="W55" s="33">
        <f>348192.4</f>
        <v>348192.4</v>
      </c>
      <c r="X55" s="33"/>
    </row>
    <row r="56" spans="1:24" s="1" customFormat="1" ht="13.5" customHeight="1">
      <c r="A56" s="30" t="s">
        <v>105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75</v>
      </c>
      <c r="M56" s="31"/>
      <c r="N56" s="31" t="s">
        <v>106</v>
      </c>
      <c r="O56" s="31"/>
      <c r="P56" s="32">
        <f>0</f>
        <v>0</v>
      </c>
      <c r="Q56" s="32"/>
      <c r="R56" s="32"/>
      <c r="S56" s="34" t="s">
        <v>39</v>
      </c>
      <c r="T56" s="34"/>
      <c r="U56" s="34"/>
      <c r="V56" s="34"/>
      <c r="W56" s="35" t="s">
        <v>39</v>
      </c>
      <c r="X56" s="35"/>
    </row>
    <row r="57" spans="1:24" s="1" customFormat="1" ht="13.5" customHeight="1">
      <c r="A57" s="30" t="s">
        <v>107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75</v>
      </c>
      <c r="M57" s="31"/>
      <c r="N57" s="31" t="s">
        <v>108</v>
      </c>
      <c r="O57" s="31"/>
      <c r="P57" s="32">
        <f>323601</f>
        <v>323601</v>
      </c>
      <c r="Q57" s="32"/>
      <c r="R57" s="32"/>
      <c r="S57" s="32">
        <f>323601</f>
        <v>323601</v>
      </c>
      <c r="T57" s="32"/>
      <c r="U57" s="32"/>
      <c r="V57" s="32"/>
      <c r="W57" s="33">
        <f>0</f>
        <v>0</v>
      </c>
      <c r="X57" s="33"/>
    </row>
    <row r="58" spans="1:24" s="1" customFormat="1" ht="15" customHeight="1">
      <c r="A58" s="36" t="s">
        <v>109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 t="s">
        <v>110</v>
      </c>
      <c r="M58" s="37"/>
      <c r="N58" s="37" t="s">
        <v>36</v>
      </c>
      <c r="O58" s="37"/>
      <c r="P58" s="38">
        <f>-400000</f>
        <v>-400000</v>
      </c>
      <c r="Q58" s="38"/>
      <c r="R58" s="38"/>
      <c r="S58" s="38">
        <f>-63909.04</f>
        <v>-63909.04</v>
      </c>
      <c r="T58" s="38"/>
      <c r="U58" s="38"/>
      <c r="V58" s="38"/>
      <c r="W58" s="39" t="s">
        <v>36</v>
      </c>
      <c r="X58" s="39"/>
    </row>
    <row r="59" spans="1:24" s="1" customFormat="1" ht="13.5" customHeight="1">
      <c r="A59" s="7" t="s">
        <v>10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s="1" customFormat="1" ht="13.5" customHeight="1">
      <c r="A60" s="12" t="s">
        <v>111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s="1" customFormat="1" ht="45.75" customHeight="1">
      <c r="A61" s="13" t="s">
        <v>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 t="s">
        <v>23</v>
      </c>
      <c r="M61" s="13"/>
      <c r="N61" s="13" t="s">
        <v>112</v>
      </c>
      <c r="O61" s="13"/>
      <c r="P61" s="14" t="s">
        <v>25</v>
      </c>
      <c r="Q61" s="14"/>
      <c r="R61" s="14"/>
      <c r="S61" s="14" t="s">
        <v>26</v>
      </c>
      <c r="T61" s="14"/>
      <c r="U61" s="14"/>
      <c r="V61" s="14"/>
      <c r="W61" s="15" t="s">
        <v>27</v>
      </c>
      <c r="X61" s="15"/>
    </row>
    <row r="62" spans="1:24" s="1" customFormat="1" ht="12.75" customHeight="1">
      <c r="A62" s="16" t="s">
        <v>28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 t="s">
        <v>29</v>
      </c>
      <c r="M62" s="16"/>
      <c r="N62" s="16" t="s">
        <v>30</v>
      </c>
      <c r="O62" s="16"/>
      <c r="P62" s="17" t="s">
        <v>31</v>
      </c>
      <c r="Q62" s="17"/>
      <c r="R62" s="17"/>
      <c r="S62" s="17" t="s">
        <v>32</v>
      </c>
      <c r="T62" s="17"/>
      <c r="U62" s="17"/>
      <c r="V62" s="17"/>
      <c r="W62" s="18" t="s">
        <v>33</v>
      </c>
      <c r="X62" s="18"/>
    </row>
    <row r="63" spans="1:24" s="1" customFormat="1" ht="13.5" customHeight="1">
      <c r="A63" s="19" t="s">
        <v>113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 t="s">
        <v>114</v>
      </c>
      <c r="M63" s="20"/>
      <c r="N63" s="20" t="s">
        <v>36</v>
      </c>
      <c r="O63" s="20"/>
      <c r="P63" s="40">
        <f>400000</f>
        <v>400000</v>
      </c>
      <c r="Q63" s="40"/>
      <c r="R63" s="40"/>
      <c r="S63" s="21">
        <f>63909.04</f>
        <v>63909.04</v>
      </c>
      <c r="T63" s="21"/>
      <c r="U63" s="21"/>
      <c r="V63" s="21"/>
      <c r="W63" s="41" t="s">
        <v>36</v>
      </c>
      <c r="X63" s="41"/>
    </row>
    <row r="64" spans="1:24" s="1" customFormat="1" ht="13.5" customHeight="1">
      <c r="A64" s="42" t="s">
        <v>115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3" t="s">
        <v>10</v>
      </c>
      <c r="M64" s="43"/>
      <c r="N64" s="43" t="s">
        <v>10</v>
      </c>
      <c r="O64" s="43"/>
      <c r="P64" s="44" t="s">
        <v>10</v>
      </c>
      <c r="Q64" s="44"/>
      <c r="R64" s="44"/>
      <c r="S64" s="45" t="s">
        <v>10</v>
      </c>
      <c r="T64" s="45"/>
      <c r="U64" s="45"/>
      <c r="V64" s="45"/>
      <c r="W64" s="46" t="s">
        <v>10</v>
      </c>
      <c r="X64" s="46"/>
    </row>
    <row r="65" spans="1:24" s="1" customFormat="1" ht="13.5" customHeight="1">
      <c r="A65" s="23" t="s">
        <v>116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47" t="s">
        <v>117</v>
      </c>
      <c r="M65" s="47"/>
      <c r="N65" s="24" t="s">
        <v>36</v>
      </c>
      <c r="O65" s="24"/>
      <c r="P65" s="48" t="s">
        <v>39</v>
      </c>
      <c r="Q65" s="48"/>
      <c r="R65" s="48"/>
      <c r="S65" s="27" t="s">
        <v>39</v>
      </c>
      <c r="T65" s="27"/>
      <c r="U65" s="27"/>
      <c r="V65" s="27"/>
      <c r="W65" s="49" t="s">
        <v>39</v>
      </c>
      <c r="X65" s="49"/>
    </row>
    <row r="66" spans="1:24" s="1" customFormat="1" ht="13.5" customHeight="1">
      <c r="A66" s="30" t="s">
        <v>10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117</v>
      </c>
      <c r="M66" s="31"/>
      <c r="N66" s="31" t="s">
        <v>10</v>
      </c>
      <c r="O66" s="31"/>
      <c r="P66" s="50" t="s">
        <v>39</v>
      </c>
      <c r="Q66" s="50"/>
      <c r="R66" s="50"/>
      <c r="S66" s="34" t="s">
        <v>39</v>
      </c>
      <c r="T66" s="34"/>
      <c r="U66" s="34"/>
      <c r="V66" s="34"/>
      <c r="W66" s="51" t="s">
        <v>39</v>
      </c>
      <c r="X66" s="51"/>
    </row>
    <row r="67" spans="1:24" s="1" customFormat="1" ht="13.5" customHeight="1">
      <c r="A67" s="30" t="s">
        <v>118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43" t="s">
        <v>119</v>
      </c>
      <c r="M67" s="43"/>
      <c r="N67" s="43" t="s">
        <v>36</v>
      </c>
      <c r="O67" s="43"/>
      <c r="P67" s="44" t="s">
        <v>39</v>
      </c>
      <c r="Q67" s="44"/>
      <c r="R67" s="44"/>
      <c r="S67" s="34" t="s">
        <v>39</v>
      </c>
      <c r="T67" s="34"/>
      <c r="U67" s="34"/>
      <c r="V67" s="34"/>
      <c r="W67" s="46" t="s">
        <v>39</v>
      </c>
      <c r="X67" s="46"/>
    </row>
    <row r="68" spans="1:24" s="1" customFormat="1" ht="13.5" customHeight="1">
      <c r="A68" s="30" t="s">
        <v>10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119</v>
      </c>
      <c r="M68" s="31"/>
      <c r="N68" s="31" t="s">
        <v>10</v>
      </c>
      <c r="O68" s="31"/>
      <c r="P68" s="50" t="s">
        <v>39</v>
      </c>
      <c r="Q68" s="50"/>
      <c r="R68" s="50"/>
      <c r="S68" s="34" t="s">
        <v>39</v>
      </c>
      <c r="T68" s="34"/>
      <c r="U68" s="34"/>
      <c r="V68" s="34"/>
      <c r="W68" s="51" t="s">
        <v>39</v>
      </c>
      <c r="X68" s="51"/>
    </row>
    <row r="69" spans="1:24" s="1" customFormat="1" ht="13.5" customHeight="1">
      <c r="A69" s="30" t="s">
        <v>120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121</v>
      </c>
      <c r="M69" s="31"/>
      <c r="N69" s="31" t="s">
        <v>122</v>
      </c>
      <c r="O69" s="31"/>
      <c r="P69" s="52">
        <f>400000</f>
        <v>400000</v>
      </c>
      <c r="Q69" s="52"/>
      <c r="R69" s="52"/>
      <c r="S69" s="32">
        <f>63909.04</f>
        <v>63909.04</v>
      </c>
      <c r="T69" s="32"/>
      <c r="U69" s="32"/>
      <c r="V69" s="32"/>
      <c r="W69" s="53">
        <f>336090.96</f>
        <v>336090.96</v>
      </c>
      <c r="X69" s="53"/>
    </row>
    <row r="70" spans="1:24" s="1" customFormat="1" ht="13.5" customHeight="1">
      <c r="A70" s="30" t="s">
        <v>123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124</v>
      </c>
      <c r="M70" s="31"/>
      <c r="N70" s="31" t="s">
        <v>125</v>
      </c>
      <c r="O70" s="31"/>
      <c r="P70" s="52">
        <f>-8123798</f>
        <v>-8123798</v>
      </c>
      <c r="Q70" s="52"/>
      <c r="R70" s="52"/>
      <c r="S70" s="32">
        <f>-7285797.96</f>
        <v>-7285797.96</v>
      </c>
      <c r="T70" s="32"/>
      <c r="U70" s="32"/>
      <c r="V70" s="32"/>
      <c r="W70" s="54" t="s">
        <v>36</v>
      </c>
      <c r="X70" s="54"/>
    </row>
    <row r="71" spans="1:24" s="1" customFormat="1" ht="13.5" customHeight="1">
      <c r="A71" s="30" t="s">
        <v>126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127</v>
      </c>
      <c r="M71" s="31"/>
      <c r="N71" s="31" t="s">
        <v>128</v>
      </c>
      <c r="O71" s="31"/>
      <c r="P71" s="52">
        <f>8523798</f>
        <v>8523798</v>
      </c>
      <c r="Q71" s="52"/>
      <c r="R71" s="52"/>
      <c r="S71" s="32">
        <f>7349707</f>
        <v>7349707</v>
      </c>
      <c r="T71" s="32"/>
      <c r="U71" s="32"/>
      <c r="V71" s="32"/>
      <c r="W71" s="54" t="s">
        <v>36</v>
      </c>
      <c r="X71" s="54"/>
    </row>
    <row r="72" spans="1:24" s="1" customFormat="1" ht="13.5" customHeight="1">
      <c r="A72" s="56" t="s">
        <v>10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</row>
    <row r="73" spans="1:24" s="1" customFormat="1" ht="7.5" customHeight="1">
      <c r="A73" s="7" t="s">
        <v>10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s="1" customFormat="1" ht="13.5" customHeight="1">
      <c r="A74" s="7" t="s">
        <v>129</v>
      </c>
      <c r="B74" s="7"/>
      <c r="C74" s="55" t="s">
        <v>130</v>
      </c>
      <c r="D74" s="55"/>
      <c r="E74" s="55"/>
      <c r="F74" s="55"/>
      <c r="G74" s="55"/>
      <c r="H74" s="55"/>
      <c r="I74" s="55" t="s">
        <v>10</v>
      </c>
      <c r="J74" s="55"/>
      <c r="K74" s="55"/>
      <c r="L74" s="55"/>
      <c r="M74" s="55"/>
      <c r="N74" s="55" t="s">
        <v>131</v>
      </c>
      <c r="O74" s="55"/>
      <c r="P74" s="55"/>
      <c r="Q74" s="55"/>
      <c r="R74" s="7" t="s">
        <v>10</v>
      </c>
      <c r="S74" s="7"/>
      <c r="T74" s="7"/>
      <c r="U74" s="7"/>
      <c r="V74" s="7"/>
      <c r="W74" s="7"/>
      <c r="X74" s="7"/>
    </row>
    <row r="75" spans="1:24" s="1" customFormat="1" ht="13.5" customHeight="1">
      <c r="A75" s="7" t="s">
        <v>10</v>
      </c>
      <c r="B75" s="7"/>
      <c r="C75" s="10" t="s">
        <v>10</v>
      </c>
      <c r="D75" s="57" t="s">
        <v>132</v>
      </c>
      <c r="E75" s="57"/>
      <c r="F75" s="57"/>
      <c r="G75" s="57"/>
      <c r="H75" s="10" t="s">
        <v>10</v>
      </c>
      <c r="I75" s="10" t="s">
        <v>10</v>
      </c>
      <c r="J75" s="57" t="s">
        <v>133</v>
      </c>
      <c r="K75" s="57"/>
      <c r="L75" s="57"/>
      <c r="M75" s="10" t="s">
        <v>10</v>
      </c>
      <c r="N75" s="10" t="s">
        <v>10</v>
      </c>
      <c r="O75" s="57" t="s">
        <v>134</v>
      </c>
      <c r="P75" s="57"/>
      <c r="Q75" s="7" t="s">
        <v>10</v>
      </c>
      <c r="R75" s="7"/>
      <c r="S75" s="7"/>
      <c r="T75" s="7"/>
      <c r="U75" s="7"/>
      <c r="V75" s="7"/>
      <c r="W75" s="7"/>
      <c r="X75" s="7"/>
    </row>
    <row r="76" spans="1:24" s="1" customFormat="1" ht="15.75" customHeight="1">
      <c r="A76" s="7" t="s">
        <v>10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1" customFormat="1" ht="13.5" customHeight="1">
      <c r="A77" s="58" t="s">
        <v>135</v>
      </c>
      <c r="B77" s="58"/>
      <c r="C77" s="58"/>
      <c r="D77" s="58"/>
      <c r="E77" s="58"/>
      <c r="F77" s="58"/>
      <c r="G77" s="58"/>
      <c r="H77" s="58"/>
      <c r="I77" s="58"/>
      <c r="J77" s="58"/>
      <c r="K77" s="7" t="s">
        <v>10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1" customFormat="1" ht="13.5" customHeight="1">
      <c r="A78" s="4" t="s">
        <v>136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sheetProtection/>
  <mergeCells count="384">
    <mergeCell ref="A77:J77"/>
    <mergeCell ref="K77:X77"/>
    <mergeCell ref="A78:X78"/>
    <mergeCell ref="A75:B75"/>
    <mergeCell ref="D75:G75"/>
    <mergeCell ref="J75:L75"/>
    <mergeCell ref="O75:P75"/>
    <mergeCell ref="Q75:X75"/>
    <mergeCell ref="A76:X76"/>
    <mergeCell ref="A72:X72"/>
    <mergeCell ref="A73:X73"/>
    <mergeCell ref="A74:B74"/>
    <mergeCell ref="C74:H74"/>
    <mergeCell ref="I74:M74"/>
    <mergeCell ref="N74:Q74"/>
    <mergeCell ref="R74:X74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59:X59"/>
    <mergeCell ref="A60:X60"/>
    <mergeCell ref="A61:K61"/>
    <mergeCell ref="L61:M61"/>
    <mergeCell ref="N61:O61"/>
    <mergeCell ref="P61:R61"/>
    <mergeCell ref="S61:V61"/>
    <mergeCell ref="W61:X61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0:X30"/>
    <mergeCell ref="A31:X31"/>
    <mergeCell ref="A32:K32"/>
    <mergeCell ref="L32:M32"/>
    <mergeCell ref="N32:O32"/>
    <mergeCell ref="P32:R32"/>
    <mergeCell ref="S32:V32"/>
    <mergeCell ref="W32:X32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0" max="255" man="1"/>
    <brk id="5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2021-01-19T09:15:42Z</dcterms:created>
  <dcterms:modified xsi:type="dcterms:W3CDTF">2021-01-19T09:15:42Z</dcterms:modified>
  <cp:category/>
  <cp:version/>
  <cp:contentType/>
  <cp:contentStatus/>
</cp:coreProperties>
</file>