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<sst xmlns="http://schemas.openxmlformats.org/spreadsheetml/2006/main" count="259" uniqueCount="126">
  <si>
    <t>ОТЧЕТ ОБ ИСПОЛНЕНИИ БЮДЖЕТА</t>
  </si>
  <si>
    <t>КОДЫ</t>
  </si>
  <si>
    <t xml:space="preserve">Форма по ОКУД </t>
  </si>
  <si>
    <t>0503117</t>
  </si>
  <si>
    <t>на 1 июля 2019 г.</t>
  </si>
  <si>
    <t xml:space="preserve">Дата </t>
  </si>
  <si>
    <t>Наименование финансового органа</t>
  </si>
  <si>
    <t>Муниципальное учреждение администрация Герменчукского сельского поселения Шалинского муниципального района Чеченской Республики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</si>
  <si>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</si>
  <si>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</si>
  <si>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</si>
  <si>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</si>
  <si>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Герменчукского сельского поселения</t>
  </si>
  <si>
    <t xml:space="preserve">по ОКТМО </t>
  </si>
  <si>
    <t>96237813001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</si>
  <si>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</si>
  <si>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</si>
  <si>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</si>
  <si>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</si>
  <si>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</si>
  <si>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</si>
  <si>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</si>
  <si>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</si>
  <si>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</si>
  <si>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</si>
  <si>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</si>
  <si>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</si>
  <si>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</si>
  <si>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</si>
  <si>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</si>
  <si>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</si>
  <si>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</si>
  <si>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</si>
  <si>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</si>
  <si>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</si>
  <si>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</si>
  <si>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</si>
  <si>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</si>
  <si>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</si>
  <si>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</si>
  <si>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</si>
  <si>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</si>
  <si>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</si>
  <si>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</si>
  <si>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</si>
  <si>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</si>
  <si>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Минимальный налог, зачисляемый в бюджеты субъектов Российской Федерации (за налоговые периоды, истекшие до 1 января 2016 года)</t>
  </si>
  <si>
    <t>182 10501050 01 0000 110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</si>
  <si>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</si>
  <si>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</si>
  <si>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</si>
  <si>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</si>
  <si>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</si>
  <si>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</si>
  <si>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</si>
  <si>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</si>
  <si>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</si>
  <si>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778 11105025 10 0000 120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</si>
  <si>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</si>
  <si>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778 11406025 10 0000 430</t>
  </si>
  <si>
    <t>Невыясненные поступления, зачисляемые в бюджеты сельских поселений</t>
  </si>
  <si>
    <t>778 11701050 10 0000 180</t>
  </si>
  <si>
    <t>Прочие неналоговые доходы бюджетов сельских поселений</t>
  </si>
  <si>
    <t>778 11705050 10 0000 180</t>
  </si>
  <si>
    <t>Дотации бюджетам сельских поселений на выравнивание бюджетной обеспеченности</t>
  </si>
  <si>
    <t>778 20215001 10 0000 150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</si>
  <si>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</si>
  <si>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778 20235118 10 0000 150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</si>
  <si>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</si>
  <si>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778 20245160 10 0000 150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</si>
  <si>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</si>
  <si>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</si>
  <si>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</si>
  <si>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</si>
  <si>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</si>
  <si>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778 0104 0020004000 121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</si>
  <si>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</si>
  <si>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778 0104 0020004000 129</t>
  </si>
  <si>
    <t>Закупка товаров, работ, услуг в сфере информационно-коммуникационных технологий</t>
  </si>
  <si>
    <t>778 0104 0020004000 242</t>
  </si>
  <si>
    <t>Прочая закупка товаров, работ и услуг</t>
  </si>
  <si>
    <t>778 0104 0020004000 244</t>
  </si>
  <si>
    <t>778 0104 0020008000 121</t>
  </si>
  <si>
    <t>778 0104 0020008000 129</t>
  </si>
  <si>
    <t>Резервные средства</t>
  </si>
  <si>
    <t>778 0111 0700005020 870</t>
  </si>
  <si>
    <t>778 0113 0960004000 242</t>
  </si>
  <si>
    <t>778 0203 0010036000 121</t>
  </si>
  <si>
    <t>Иные выплаты персоналу государственных (муниципальных) органов, за исключением фонда оплаты труда</t>
  </si>
  <si>
    <t>778 0203 0010036000 122</t>
  </si>
  <si>
    <t>778 0203 0010036000 129</t>
  </si>
  <si>
    <t>778 0203 0010036000 244</t>
  </si>
  <si>
    <t>778 0309 0010036000 870</t>
  </si>
  <si>
    <t>778 0503 6000001000 244</t>
  </si>
  <si>
    <t>778 0503 6000003000 244</t>
  </si>
  <si>
    <t>778 0503 6000005000 244</t>
  </si>
  <si>
    <t>Субвенции</t>
  </si>
  <si>
    <t>778 0801 5170008000 530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</si>
  <si>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</si>
  <si>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</si>
  <si>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</si>
  <si>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</si>
  <si>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</si>
  <si>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</si>
  <si>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</si>
  <si>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</si>
  <si>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</si>
  <si>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</si>
  <si>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</si>
  <si>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</si>
  <si>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</si>
  <si>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</si>
  <si>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</si>
  <si>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</si>
  <si>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778 01050201 10 0000 510</t>
  </si>
  <si>
    <t xml:space="preserve">     уменьшение остатков средств</t>
  </si>
  <si>
    <t>720</t>
  </si>
  <si>
    <t>778 01050201 10 0000 610</t>
  </si>
  <si>
    <t>Исполнитель:</t>
  </si>
  <si>
    <t>Старший специалист 1-го разряда</t>
  </si>
  <si>
    <t>Цутиева М. М.</t>
  </si>
  <si>
    <t>(должность)</t>
  </si>
  <si>
    <t>(подпись)</t>
  </si>
  <si>
    <t>(расшифровка подписи)</t>
  </si>
  <si>
    <t xml:space="preserve">   3 июля 2019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</si>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</sst>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0" t="s">
        <v>5</v>
      </c>
      <c r="W3" s="10"/>
      <c r="X3" s="4">
        <v>43647</v>
      </c>
    </row>
    <row r="4" spans="1:24" s="1" customFormat="1" ht="13.5" customHeight="1">
      <c r="A4" s="9" t="s">
        <v>6</v>
      </c>
      <c r="B4" s="9"/>
      <c r="C4" s="9"/>
      <c r="D4" s="9"/>
      <c r="E4" s="9"/>
      <c r="F4" s="55" t="s">
        <v>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0" t="s">
        <v>9</v>
      </c>
      <c r="V5" s="10"/>
      <c r="W5" s="10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5" t="s">
        <v>12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10</v>
      </c>
    </row>
    <row r="8" spans="1:24" s="1" customFormat="1" ht="13.5" customHeight="1">
      <c r="A8" s="9" t="s">
        <v>17</v>
      </c>
      <c r="B8" s="9"/>
      <c r="C8" s="9"/>
      <c r="D8" s="9"/>
      <c r="E8" s="9" t="s">
        <v>18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19</v>
      </c>
      <c r="U8" s="10"/>
      <c r="V8" s="10"/>
      <c r="W8" s="10"/>
      <c r="X8" s="7" t="s">
        <v>20</v>
      </c>
    </row>
    <row r="9" spans="1:24" s="1" customFormat="1" ht="13.5" customHeight="1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4.5" customHeight="1">
      <c r="A10" s="42" t="s">
        <v>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 t="s">
        <v>23</v>
      </c>
      <c r="M10" s="42"/>
      <c r="N10" s="42" t="s">
        <v>24</v>
      </c>
      <c r="O10" s="42"/>
      <c r="P10" s="43" t="s">
        <v>25</v>
      </c>
      <c r="Q10" s="43"/>
      <c r="R10" s="43"/>
      <c r="S10" s="43" t="s">
        <v>26</v>
      </c>
      <c r="T10" s="43"/>
      <c r="U10" s="43"/>
      <c r="V10" s="43"/>
      <c r="W10" s="44" t="s">
        <v>27</v>
      </c>
      <c r="X10" s="44"/>
    </row>
    <row r="11" spans="1:24" s="1" customFormat="1" ht="12.75" customHeight="1">
      <c r="A11" s="38" t="s">
        <v>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29</v>
      </c>
      <c r="M11" s="38"/>
      <c r="N11" s="38" t="s">
        <v>30</v>
      </c>
      <c r="O11" s="38"/>
      <c r="P11" s="39" t="s">
        <v>31</v>
      </c>
      <c r="Q11" s="39"/>
      <c r="R11" s="39"/>
      <c r="S11" s="39" t="s">
        <v>32</v>
      </c>
      <c r="T11" s="39"/>
      <c r="U11" s="39"/>
      <c r="V11" s="39"/>
      <c r="W11" s="40" t="s">
        <v>33</v>
      </c>
      <c r="X11" s="40"/>
    </row>
    <row r="12" spans="1:24" s="1" customFormat="1" ht="13.5" customHeight="1">
      <c r="A12" s="33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35</v>
      </c>
      <c r="M12" s="34"/>
      <c r="N12" s="34" t="s">
        <v>36</v>
      </c>
      <c r="O12" s="34"/>
      <c r="P12" s="36">
        <f>7108182</f>
        <v>7108182</v>
      </c>
      <c r="Q12" s="36"/>
      <c r="R12" s="36"/>
      <c r="S12" s="36">
        <f>4336465.04</f>
        <v>4336465.04</v>
      </c>
      <c r="T12" s="36"/>
      <c r="U12" s="36"/>
      <c r="V12" s="36"/>
      <c r="W12" s="50">
        <f>2771716.96</f>
        <v>2771716.96</v>
      </c>
      <c r="X12" s="50"/>
    </row>
    <row r="13" spans="1:24" s="1" customFormat="1" ht="45" customHeight="1">
      <c r="A13" s="25" t="s">
        <v>37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 t="s">
        <v>35</v>
      </c>
      <c r="M13" s="27"/>
      <c r="N13" s="27" t="s">
        <v>38</v>
      </c>
      <c r="O13" s="27"/>
      <c r="P13" s="52">
        <f>238600</f>
        <v>238600</v>
      </c>
      <c r="Q13" s="52"/>
      <c r="R13" s="52"/>
      <c r="S13" s="52">
        <f>110901.1</f>
        <v>110901.1</v>
      </c>
      <c r="T13" s="52"/>
      <c r="U13" s="52"/>
      <c r="V13" s="52"/>
      <c r="W13" s="53">
        <f>127698.9</f>
        <v>127698.9</v>
      </c>
      <c r="X13" s="53"/>
    </row>
    <row r="14" spans="1:24" s="1" customFormat="1" ht="24" customHeight="1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 t="s">
        <v>35</v>
      </c>
      <c r="M14" s="27"/>
      <c r="N14" s="27" t="s">
        <v>40</v>
      </c>
      <c r="O14" s="27"/>
      <c r="P14" s="29" t="s">
        <v>41</v>
      </c>
      <c r="Q14" s="29"/>
      <c r="R14" s="29"/>
      <c r="S14" s="52">
        <f>530.4</f>
        <v>530.4</v>
      </c>
      <c r="T14" s="52"/>
      <c r="U14" s="52"/>
      <c r="V14" s="52"/>
      <c r="W14" s="54" t="s">
        <v>41</v>
      </c>
      <c r="X14" s="54"/>
    </row>
    <row r="15" spans="1:24" s="1" customFormat="1" ht="24" customHeight="1">
      <c r="A15" s="25" t="s">
        <v>42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 t="s">
        <v>35</v>
      </c>
      <c r="M15" s="27"/>
      <c r="N15" s="27" t="s">
        <v>43</v>
      </c>
      <c r="O15" s="27"/>
      <c r="P15" s="52">
        <f>583000</f>
        <v>583000</v>
      </c>
      <c r="Q15" s="52"/>
      <c r="R15" s="52"/>
      <c r="S15" s="52">
        <f>1591614.95</f>
        <v>1591614.95</v>
      </c>
      <c r="T15" s="52"/>
      <c r="U15" s="52"/>
      <c r="V15" s="52"/>
      <c r="W15" s="54" t="s">
        <v>41</v>
      </c>
      <c r="X15" s="54"/>
    </row>
    <row r="16" spans="1:24" s="1" customFormat="1" ht="33.75" customHeight="1">
      <c r="A16" s="25" t="s">
        <v>44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 t="s">
        <v>35</v>
      </c>
      <c r="M16" s="27"/>
      <c r="N16" s="27" t="s">
        <v>45</v>
      </c>
      <c r="O16" s="27"/>
      <c r="P16" s="52">
        <f>387000</f>
        <v>387000</v>
      </c>
      <c r="Q16" s="52"/>
      <c r="R16" s="52"/>
      <c r="S16" s="52">
        <f>121839.5</f>
        <v>121839.5</v>
      </c>
      <c r="T16" s="52"/>
      <c r="U16" s="52"/>
      <c r="V16" s="52"/>
      <c r="W16" s="53">
        <f>265160.5</f>
        <v>265160.5</v>
      </c>
      <c r="X16" s="53"/>
    </row>
    <row r="17" spans="1:24" s="1" customFormat="1" ht="24" customHeight="1">
      <c r="A17" s="25" t="s">
        <v>46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 t="s">
        <v>35</v>
      </c>
      <c r="M17" s="27"/>
      <c r="N17" s="27" t="s">
        <v>47</v>
      </c>
      <c r="O17" s="27"/>
      <c r="P17" s="29" t="s">
        <v>41</v>
      </c>
      <c r="Q17" s="29"/>
      <c r="R17" s="29"/>
      <c r="S17" s="52">
        <f>34570</f>
        <v>34570</v>
      </c>
      <c r="T17" s="52"/>
      <c r="U17" s="52"/>
      <c r="V17" s="52"/>
      <c r="W17" s="54" t="s">
        <v>41</v>
      </c>
      <c r="X17" s="54"/>
    </row>
    <row r="18" spans="1:24" s="1" customFormat="1" ht="13.5" customHeight="1">
      <c r="A18" s="25" t="s">
        <v>48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 t="s">
        <v>35</v>
      </c>
      <c r="M18" s="27"/>
      <c r="N18" s="27" t="s">
        <v>49</v>
      </c>
      <c r="O18" s="27"/>
      <c r="P18" s="29" t="s">
        <v>41</v>
      </c>
      <c r="Q18" s="29"/>
      <c r="R18" s="29"/>
      <c r="S18" s="52">
        <f>1070.39</f>
        <v>1070.39</v>
      </c>
      <c r="T18" s="52"/>
      <c r="U18" s="52"/>
      <c r="V18" s="52"/>
      <c r="W18" s="54" t="s">
        <v>41</v>
      </c>
      <c r="X18" s="54"/>
    </row>
    <row r="19" spans="1:24" s="1" customFormat="1" ht="24" customHeight="1">
      <c r="A19" s="25" t="s">
        <v>50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 t="s">
        <v>35</v>
      </c>
      <c r="M19" s="27"/>
      <c r="N19" s="27" t="s">
        <v>51</v>
      </c>
      <c r="O19" s="27"/>
      <c r="P19" s="52">
        <f>430500</f>
        <v>430500</v>
      </c>
      <c r="Q19" s="52"/>
      <c r="R19" s="52"/>
      <c r="S19" s="52">
        <f>53258.98</f>
        <v>53258.98</v>
      </c>
      <c r="T19" s="52"/>
      <c r="U19" s="52"/>
      <c r="V19" s="52"/>
      <c r="W19" s="53">
        <f>377241.02</f>
        <v>377241.02</v>
      </c>
      <c r="X19" s="53"/>
    </row>
    <row r="20" spans="1:24" s="1" customFormat="1" ht="24" customHeight="1">
      <c r="A20" s="25" t="s">
        <v>52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 t="s">
        <v>35</v>
      </c>
      <c r="M20" s="27"/>
      <c r="N20" s="27" t="s">
        <v>53</v>
      </c>
      <c r="O20" s="27"/>
      <c r="P20" s="52">
        <f>18000</f>
        <v>18000</v>
      </c>
      <c r="Q20" s="52"/>
      <c r="R20" s="52"/>
      <c r="S20" s="52">
        <f>108937.21</f>
        <v>108937.21</v>
      </c>
      <c r="T20" s="52"/>
      <c r="U20" s="52"/>
      <c r="V20" s="52"/>
      <c r="W20" s="54" t="s">
        <v>41</v>
      </c>
      <c r="X20" s="54"/>
    </row>
    <row r="21" spans="1:24" s="1" customFormat="1" ht="24" customHeight="1">
      <c r="A21" s="25" t="s">
        <v>54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 t="s">
        <v>35</v>
      </c>
      <c r="M21" s="27"/>
      <c r="N21" s="27" t="s">
        <v>55</v>
      </c>
      <c r="O21" s="27"/>
      <c r="P21" s="52">
        <f>421800</f>
        <v>421800</v>
      </c>
      <c r="Q21" s="52"/>
      <c r="R21" s="52"/>
      <c r="S21" s="52">
        <f>108925.86</f>
        <v>108925.86</v>
      </c>
      <c r="T21" s="52"/>
      <c r="U21" s="52"/>
      <c r="V21" s="52"/>
      <c r="W21" s="53">
        <f>312874.14</f>
        <v>312874.14</v>
      </c>
      <c r="X21" s="53"/>
    </row>
    <row r="22" spans="1:24" s="1" customFormat="1" ht="45" customHeight="1">
      <c r="A22" s="25" t="s">
        <v>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 t="s">
        <v>35</v>
      </c>
      <c r="M22" s="27"/>
      <c r="N22" s="27" t="s">
        <v>57</v>
      </c>
      <c r="O22" s="27"/>
      <c r="P22" s="52">
        <f>1044000</f>
        <v>1044000</v>
      </c>
      <c r="Q22" s="52"/>
      <c r="R22" s="52"/>
      <c r="S22" s="52">
        <f>252663.04</f>
        <v>252663.04</v>
      </c>
      <c r="T22" s="52"/>
      <c r="U22" s="52"/>
      <c r="V22" s="52"/>
      <c r="W22" s="53">
        <f>791336.96</f>
        <v>791336.96</v>
      </c>
      <c r="X22" s="53"/>
    </row>
    <row r="23" spans="1:24" s="1" customFormat="1" ht="33.75" customHeight="1">
      <c r="A23" s="25" t="s">
        <v>58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 t="s">
        <v>35</v>
      </c>
      <c r="M23" s="27"/>
      <c r="N23" s="27" t="s">
        <v>59</v>
      </c>
      <c r="O23" s="27"/>
      <c r="P23" s="52">
        <f>9000</f>
        <v>9000</v>
      </c>
      <c r="Q23" s="52"/>
      <c r="R23" s="52"/>
      <c r="S23" s="52">
        <f>3100</f>
        <v>3100</v>
      </c>
      <c r="T23" s="52"/>
      <c r="U23" s="52"/>
      <c r="V23" s="52"/>
      <c r="W23" s="53">
        <f>5900</f>
        <v>5900</v>
      </c>
      <c r="X23" s="53"/>
    </row>
    <row r="24" spans="1:24" s="1" customFormat="1" ht="13.5" customHeight="1">
      <c r="A24" s="25" t="s">
        <v>60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35</v>
      </c>
      <c r="M24" s="27"/>
      <c r="N24" s="27" t="s">
        <v>61</v>
      </c>
      <c r="O24" s="27"/>
      <c r="P24" s="29" t="s">
        <v>41</v>
      </c>
      <c r="Q24" s="29"/>
      <c r="R24" s="29"/>
      <c r="S24" s="52">
        <f>0</f>
        <v>0</v>
      </c>
      <c r="T24" s="52"/>
      <c r="U24" s="52"/>
      <c r="V24" s="52"/>
      <c r="W24" s="54" t="s">
        <v>41</v>
      </c>
      <c r="X24" s="54"/>
    </row>
    <row r="25" spans="1:24" s="1" customFormat="1" ht="13.5" customHeight="1">
      <c r="A25" s="25" t="s">
        <v>62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 t="s">
        <v>35</v>
      </c>
      <c r="M25" s="27"/>
      <c r="N25" s="27" t="s">
        <v>63</v>
      </c>
      <c r="O25" s="27"/>
      <c r="P25" s="29" t="s">
        <v>41</v>
      </c>
      <c r="Q25" s="29"/>
      <c r="R25" s="29"/>
      <c r="S25" s="52">
        <f>71186.4</f>
        <v>71186.4</v>
      </c>
      <c r="T25" s="52"/>
      <c r="U25" s="52"/>
      <c r="V25" s="52"/>
      <c r="W25" s="54" t="s">
        <v>41</v>
      </c>
      <c r="X25" s="54"/>
    </row>
    <row r="26" spans="1:24" s="1" customFormat="1" ht="24" customHeight="1">
      <c r="A26" s="25" t="s">
        <v>64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 t="s">
        <v>35</v>
      </c>
      <c r="M26" s="27"/>
      <c r="N26" s="27" t="s">
        <v>65</v>
      </c>
      <c r="O26" s="27"/>
      <c r="P26" s="52">
        <f>3286009</f>
        <v>3286009</v>
      </c>
      <c r="Q26" s="52"/>
      <c r="R26" s="52"/>
      <c r="S26" s="52">
        <f>1490592</f>
        <v>1490592</v>
      </c>
      <c r="T26" s="52"/>
      <c r="U26" s="52"/>
      <c r="V26" s="52"/>
      <c r="W26" s="53">
        <f>1795417</f>
        <v>1795417</v>
      </c>
      <c r="X26" s="53"/>
    </row>
    <row r="27" spans="1:24" s="1" customFormat="1" ht="24" customHeight="1">
      <c r="A27" s="25" t="s">
        <v>66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 t="s">
        <v>35</v>
      </c>
      <c r="M27" s="27"/>
      <c r="N27" s="27" t="s">
        <v>67</v>
      </c>
      <c r="O27" s="27"/>
      <c r="P27" s="52">
        <f>203589</f>
        <v>203589</v>
      </c>
      <c r="Q27" s="52"/>
      <c r="R27" s="52"/>
      <c r="S27" s="52">
        <f>101794.5</f>
        <v>101794.5</v>
      </c>
      <c r="T27" s="52"/>
      <c r="U27" s="52"/>
      <c r="V27" s="52"/>
      <c r="W27" s="53">
        <f>101794.5</f>
        <v>101794.5</v>
      </c>
      <c r="X27" s="53"/>
    </row>
    <row r="28" spans="1:24" s="1" customFormat="1" ht="33.75" customHeight="1">
      <c r="A28" s="25" t="s">
        <v>68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7" t="s">
        <v>35</v>
      </c>
      <c r="M28" s="27"/>
      <c r="N28" s="27" t="s">
        <v>69</v>
      </c>
      <c r="O28" s="27"/>
      <c r="P28" s="52">
        <f>486684</f>
        <v>486684</v>
      </c>
      <c r="Q28" s="52"/>
      <c r="R28" s="52"/>
      <c r="S28" s="52">
        <f>285480.71</f>
        <v>285480.71</v>
      </c>
      <c r="T28" s="52"/>
      <c r="U28" s="52"/>
      <c r="V28" s="52"/>
      <c r="W28" s="53">
        <f>201203.29</f>
        <v>201203.29</v>
      </c>
      <c r="X28" s="53"/>
    </row>
    <row r="29" spans="1:24" s="1" customFormat="1" ht="13.5" customHeight="1">
      <c r="A29" s="51" t="s">
        <v>10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s="1" customFormat="1" ht="13.5" customHeight="1">
      <c r="A30" s="41" t="s">
        <v>70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1" customFormat="1" ht="34.5" customHeight="1">
      <c r="A31" s="42" t="s">
        <v>22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 t="s">
        <v>23</v>
      </c>
      <c r="M31" s="42"/>
      <c r="N31" s="42" t="s">
        <v>71</v>
      </c>
      <c r="O31" s="42"/>
      <c r="P31" s="43" t="s">
        <v>25</v>
      </c>
      <c r="Q31" s="43"/>
      <c r="R31" s="43"/>
      <c r="S31" s="43" t="s">
        <v>26</v>
      </c>
      <c r="T31" s="43"/>
      <c r="U31" s="43"/>
      <c r="V31" s="43"/>
      <c r="W31" s="44" t="s">
        <v>27</v>
      </c>
      <c r="X31" s="44"/>
    </row>
    <row r="32" spans="1:24" s="1" customFormat="1" ht="13.5" customHeight="1">
      <c r="A32" s="38" t="s">
        <v>28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 t="s">
        <v>29</v>
      </c>
      <c r="M32" s="38"/>
      <c r="N32" s="38" t="s">
        <v>30</v>
      </c>
      <c r="O32" s="38"/>
      <c r="P32" s="39" t="s">
        <v>31</v>
      </c>
      <c r="Q32" s="39"/>
      <c r="R32" s="39"/>
      <c r="S32" s="39" t="s">
        <v>32</v>
      </c>
      <c r="T32" s="39"/>
      <c r="U32" s="39"/>
      <c r="V32" s="39"/>
      <c r="W32" s="40" t="s">
        <v>33</v>
      </c>
      <c r="X32" s="40"/>
    </row>
    <row r="33" spans="1:24" s="1" customFormat="1" ht="13.5" customHeight="1">
      <c r="A33" s="33" t="s">
        <v>72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 t="s">
        <v>73</v>
      </c>
      <c r="M33" s="34"/>
      <c r="N33" s="34" t="s">
        <v>36</v>
      </c>
      <c r="O33" s="34"/>
      <c r="P33" s="36">
        <f>7108182</f>
        <v>7108182</v>
      </c>
      <c r="Q33" s="36"/>
      <c r="R33" s="36"/>
      <c r="S33" s="36">
        <f>3283285.49</f>
        <v>3283285.49</v>
      </c>
      <c r="T33" s="36"/>
      <c r="U33" s="36"/>
      <c r="V33" s="36"/>
      <c r="W33" s="50">
        <f>3824896.51</f>
        <v>3824896.51</v>
      </c>
      <c r="X33" s="50"/>
    </row>
    <row r="34" spans="1:24" s="1" customFormat="1" ht="13.5" customHeight="1">
      <c r="A34" s="14" t="s">
        <v>74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73</v>
      </c>
      <c r="M34" s="15"/>
      <c r="N34" s="15" t="s">
        <v>75</v>
      </c>
      <c r="O34" s="15"/>
      <c r="P34" s="17">
        <f>2941223</f>
        <v>2941223</v>
      </c>
      <c r="Q34" s="17"/>
      <c r="R34" s="17"/>
      <c r="S34" s="17">
        <f>1614602.79</f>
        <v>1614602.79</v>
      </c>
      <c r="T34" s="17"/>
      <c r="U34" s="17"/>
      <c r="V34" s="17"/>
      <c r="W34" s="49">
        <f>1326620.21</f>
        <v>1326620.21</v>
      </c>
      <c r="X34" s="49"/>
    </row>
    <row r="35" spans="1:24" s="1" customFormat="1" ht="33.75" customHeight="1">
      <c r="A35" s="14" t="s">
        <v>76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73</v>
      </c>
      <c r="M35" s="15"/>
      <c r="N35" s="15" t="s">
        <v>77</v>
      </c>
      <c r="O35" s="15"/>
      <c r="P35" s="17">
        <f>888250</f>
        <v>888250</v>
      </c>
      <c r="Q35" s="17"/>
      <c r="R35" s="17"/>
      <c r="S35" s="17">
        <f>409655.06</f>
        <v>409655.06</v>
      </c>
      <c r="T35" s="17"/>
      <c r="U35" s="17"/>
      <c r="V35" s="17"/>
      <c r="W35" s="49">
        <f>478594.94</f>
        <v>478594.94</v>
      </c>
      <c r="X35" s="49"/>
    </row>
    <row r="36" spans="1:24" s="1" customFormat="1" ht="24" customHeight="1">
      <c r="A36" s="14" t="s">
        <v>78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73</v>
      </c>
      <c r="M36" s="15"/>
      <c r="N36" s="15" t="s">
        <v>79</v>
      </c>
      <c r="O36" s="15"/>
      <c r="P36" s="17">
        <f>398615</f>
        <v>398615</v>
      </c>
      <c r="Q36" s="17"/>
      <c r="R36" s="17"/>
      <c r="S36" s="17">
        <f>265775.53</f>
        <v>265775.53</v>
      </c>
      <c r="T36" s="17"/>
      <c r="U36" s="17"/>
      <c r="V36" s="17"/>
      <c r="W36" s="49">
        <f>132839.47</f>
        <v>132839.47</v>
      </c>
      <c r="X36" s="49"/>
    </row>
    <row r="37" spans="1:24" s="1" customFormat="1" ht="13.5" customHeight="1">
      <c r="A37" s="14" t="s">
        <v>80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73</v>
      </c>
      <c r="M37" s="15"/>
      <c r="N37" s="15" t="s">
        <v>81</v>
      </c>
      <c r="O37" s="15"/>
      <c r="P37" s="17">
        <f>736857</f>
        <v>736857</v>
      </c>
      <c r="Q37" s="17"/>
      <c r="R37" s="17"/>
      <c r="S37" s="17">
        <f>287494.65</f>
        <v>287494.65</v>
      </c>
      <c r="T37" s="17"/>
      <c r="U37" s="17"/>
      <c r="V37" s="17"/>
      <c r="W37" s="49">
        <f>449362.35</f>
        <v>449362.35</v>
      </c>
      <c r="X37" s="49"/>
    </row>
    <row r="38" spans="1:24" s="1" customFormat="1" ht="13.5" customHeight="1">
      <c r="A38" s="14" t="s">
        <v>74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73</v>
      </c>
      <c r="M38" s="15"/>
      <c r="N38" s="15" t="s">
        <v>82</v>
      </c>
      <c r="O38" s="15"/>
      <c r="P38" s="17">
        <f>486900</f>
        <v>486900</v>
      </c>
      <c r="Q38" s="17"/>
      <c r="R38" s="17"/>
      <c r="S38" s="17">
        <f>208493.34</f>
        <v>208493.34</v>
      </c>
      <c r="T38" s="17"/>
      <c r="U38" s="17"/>
      <c r="V38" s="17"/>
      <c r="W38" s="49">
        <f>278406.66</f>
        <v>278406.66</v>
      </c>
      <c r="X38" s="49"/>
    </row>
    <row r="39" spans="1:24" s="1" customFormat="1" ht="33.75" customHeight="1">
      <c r="A39" s="14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73</v>
      </c>
      <c r="M39" s="15"/>
      <c r="N39" s="15" t="s">
        <v>83</v>
      </c>
      <c r="O39" s="15"/>
      <c r="P39" s="17">
        <f>147100</f>
        <v>147100</v>
      </c>
      <c r="Q39" s="17"/>
      <c r="R39" s="17"/>
      <c r="S39" s="17">
        <f>56488.72</f>
        <v>56488.72</v>
      </c>
      <c r="T39" s="17"/>
      <c r="U39" s="17"/>
      <c r="V39" s="17"/>
      <c r="W39" s="49">
        <f>90611.28</f>
        <v>90611.28</v>
      </c>
      <c r="X39" s="49"/>
    </row>
    <row r="40" spans="1:24" s="1" customFormat="1" ht="13.5" customHeight="1">
      <c r="A40" s="14" t="s">
        <v>84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73</v>
      </c>
      <c r="M40" s="15"/>
      <c r="N40" s="15" t="s">
        <v>85</v>
      </c>
      <c r="O40" s="15"/>
      <c r="P40" s="17">
        <f>1000</f>
        <v>1000</v>
      </c>
      <c r="Q40" s="17"/>
      <c r="R40" s="17"/>
      <c r="S40" s="21" t="s">
        <v>41</v>
      </c>
      <c r="T40" s="21"/>
      <c r="U40" s="21"/>
      <c r="V40" s="21"/>
      <c r="W40" s="49">
        <f>1000</f>
        <v>1000</v>
      </c>
      <c r="X40" s="49"/>
    </row>
    <row r="41" spans="1:24" s="1" customFormat="1" ht="24" customHeight="1">
      <c r="A41" s="14" t="s">
        <v>78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73</v>
      </c>
      <c r="M41" s="15"/>
      <c r="N41" s="15" t="s">
        <v>86</v>
      </c>
      <c r="O41" s="15"/>
      <c r="P41" s="17">
        <f>74880</f>
        <v>74880</v>
      </c>
      <c r="Q41" s="17"/>
      <c r="R41" s="17"/>
      <c r="S41" s="21" t="s">
        <v>41</v>
      </c>
      <c r="T41" s="21"/>
      <c r="U41" s="21"/>
      <c r="V41" s="21"/>
      <c r="W41" s="49">
        <f>74880</f>
        <v>74880</v>
      </c>
      <c r="X41" s="49"/>
    </row>
    <row r="42" spans="1:24" s="1" customFormat="1" ht="13.5" customHeight="1">
      <c r="A42" s="14" t="s">
        <v>74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73</v>
      </c>
      <c r="M42" s="15"/>
      <c r="N42" s="15" t="s">
        <v>87</v>
      </c>
      <c r="O42" s="15"/>
      <c r="P42" s="17">
        <f>135355</f>
        <v>135355</v>
      </c>
      <c r="Q42" s="17"/>
      <c r="R42" s="17"/>
      <c r="S42" s="17">
        <f>66206.42</f>
        <v>66206.42</v>
      </c>
      <c r="T42" s="17"/>
      <c r="U42" s="17"/>
      <c r="V42" s="17"/>
      <c r="W42" s="49">
        <f>69148.58</f>
        <v>69148.58</v>
      </c>
      <c r="X42" s="49"/>
    </row>
    <row r="43" spans="1:24" s="1" customFormat="1" ht="24" customHeight="1">
      <c r="A43" s="14" t="s">
        <v>88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73</v>
      </c>
      <c r="M43" s="15"/>
      <c r="N43" s="15" t="s">
        <v>89</v>
      </c>
      <c r="O43" s="15"/>
      <c r="P43" s="17">
        <f>4459</f>
        <v>4459</v>
      </c>
      <c r="Q43" s="17"/>
      <c r="R43" s="17"/>
      <c r="S43" s="21" t="s">
        <v>41</v>
      </c>
      <c r="T43" s="21"/>
      <c r="U43" s="21"/>
      <c r="V43" s="21"/>
      <c r="W43" s="49">
        <f>4459</f>
        <v>4459</v>
      </c>
      <c r="X43" s="49"/>
    </row>
    <row r="44" spans="1:24" s="1" customFormat="1" ht="33.75" customHeight="1">
      <c r="A44" s="14" t="s">
        <v>76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73</v>
      </c>
      <c r="M44" s="15"/>
      <c r="N44" s="15" t="s">
        <v>90</v>
      </c>
      <c r="O44" s="15"/>
      <c r="P44" s="17">
        <f>40877</f>
        <v>40877</v>
      </c>
      <c r="Q44" s="17"/>
      <c r="R44" s="17"/>
      <c r="S44" s="17">
        <f>17956.39</f>
        <v>17956.39</v>
      </c>
      <c r="T44" s="17"/>
      <c r="U44" s="17"/>
      <c r="V44" s="17"/>
      <c r="W44" s="49">
        <f>22920.61</f>
        <v>22920.61</v>
      </c>
      <c r="X44" s="49"/>
    </row>
    <row r="45" spans="1:24" s="1" customFormat="1" ht="13.5" customHeight="1">
      <c r="A45" s="14" t="s">
        <v>80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73</v>
      </c>
      <c r="M45" s="15"/>
      <c r="N45" s="15" t="s">
        <v>91</v>
      </c>
      <c r="O45" s="15"/>
      <c r="P45" s="17">
        <f>22898</f>
        <v>22898</v>
      </c>
      <c r="Q45" s="17"/>
      <c r="R45" s="17"/>
      <c r="S45" s="21" t="s">
        <v>41</v>
      </c>
      <c r="T45" s="21"/>
      <c r="U45" s="21"/>
      <c r="V45" s="21"/>
      <c r="W45" s="49">
        <f>22898</f>
        <v>22898</v>
      </c>
      <c r="X45" s="49"/>
    </row>
    <row r="46" spans="1:24" s="1" customFormat="1" ht="13.5" customHeight="1">
      <c r="A46" s="14" t="s">
        <v>84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73</v>
      </c>
      <c r="M46" s="15"/>
      <c r="N46" s="15" t="s">
        <v>92</v>
      </c>
      <c r="O46" s="15"/>
      <c r="P46" s="17">
        <f>20000</f>
        <v>20000</v>
      </c>
      <c r="Q46" s="17"/>
      <c r="R46" s="17"/>
      <c r="S46" s="21" t="s">
        <v>41</v>
      </c>
      <c r="T46" s="21"/>
      <c r="U46" s="21"/>
      <c r="V46" s="21"/>
      <c r="W46" s="49">
        <f>20000</f>
        <v>20000</v>
      </c>
      <c r="X46" s="49"/>
    </row>
    <row r="47" spans="1:24" s="1" customFormat="1" ht="13.5" customHeight="1">
      <c r="A47" s="14" t="s">
        <v>80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73</v>
      </c>
      <c r="M47" s="15"/>
      <c r="N47" s="15" t="s">
        <v>93</v>
      </c>
      <c r="O47" s="15"/>
      <c r="P47" s="17">
        <f>400017</f>
        <v>400017</v>
      </c>
      <c r="Q47" s="17"/>
      <c r="R47" s="17"/>
      <c r="S47" s="17">
        <f>156812.59</f>
        <v>156812.59</v>
      </c>
      <c r="T47" s="17"/>
      <c r="U47" s="17"/>
      <c r="V47" s="17"/>
      <c r="W47" s="49">
        <f>243204.41</f>
        <v>243204.41</v>
      </c>
      <c r="X47" s="49"/>
    </row>
    <row r="48" spans="1:24" s="1" customFormat="1" ht="13.5" customHeight="1">
      <c r="A48" s="14" t="s">
        <v>80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73</v>
      </c>
      <c r="M48" s="15"/>
      <c r="N48" s="15" t="s">
        <v>94</v>
      </c>
      <c r="O48" s="15"/>
      <c r="P48" s="17">
        <f>300</f>
        <v>300</v>
      </c>
      <c r="Q48" s="17"/>
      <c r="R48" s="17"/>
      <c r="S48" s="21" t="s">
        <v>41</v>
      </c>
      <c r="T48" s="21"/>
      <c r="U48" s="21"/>
      <c r="V48" s="21"/>
      <c r="W48" s="49">
        <f>300</f>
        <v>300</v>
      </c>
      <c r="X48" s="49"/>
    </row>
    <row r="49" spans="1:24" s="1" customFormat="1" ht="13.5" customHeight="1">
      <c r="A49" s="14" t="s">
        <v>80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73</v>
      </c>
      <c r="M49" s="15"/>
      <c r="N49" s="15" t="s">
        <v>95</v>
      </c>
      <c r="O49" s="15"/>
      <c r="P49" s="17">
        <f>199800</f>
        <v>199800</v>
      </c>
      <c r="Q49" s="17"/>
      <c r="R49" s="17"/>
      <c r="S49" s="17">
        <f>199800</f>
        <v>199800</v>
      </c>
      <c r="T49" s="17"/>
      <c r="U49" s="17"/>
      <c r="V49" s="17"/>
      <c r="W49" s="49">
        <f>0</f>
        <v>0</v>
      </c>
      <c r="X49" s="49"/>
    </row>
    <row r="50" spans="1:24" s="1" customFormat="1" ht="13.5" customHeight="1">
      <c r="A50" s="14" t="s">
        <v>96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73</v>
      </c>
      <c r="M50" s="15"/>
      <c r="N50" s="15" t="s">
        <v>97</v>
      </c>
      <c r="O50" s="15"/>
      <c r="P50" s="17">
        <f>609651</f>
        <v>609651</v>
      </c>
      <c r="Q50" s="17"/>
      <c r="R50" s="17"/>
      <c r="S50" s="21" t="s">
        <v>41</v>
      </c>
      <c r="T50" s="21"/>
      <c r="U50" s="21"/>
      <c r="V50" s="21"/>
      <c r="W50" s="49">
        <f>609651</f>
        <v>609651</v>
      </c>
      <c r="X50" s="49"/>
    </row>
    <row r="51" spans="1:24" s="1" customFormat="1" ht="15" customHeight="1">
      <c r="A51" s="45" t="s">
        <v>98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 t="s">
        <v>99</v>
      </c>
      <c r="M51" s="46"/>
      <c r="N51" s="46" t="s">
        <v>36</v>
      </c>
      <c r="O51" s="46"/>
      <c r="P51" s="47">
        <f>0</f>
        <v>0</v>
      </c>
      <c r="Q51" s="47"/>
      <c r="R51" s="47"/>
      <c r="S51" s="47">
        <f>1053179.55</f>
        <v>1053179.55</v>
      </c>
      <c r="T51" s="47"/>
      <c r="U51" s="47"/>
      <c r="V51" s="47"/>
      <c r="W51" s="48" t="s">
        <v>36</v>
      </c>
      <c r="X51" s="48"/>
    </row>
    <row r="52" spans="1:24" s="1" customFormat="1" ht="13.5" customHeight="1">
      <c r="A52" s="9" t="s">
        <v>10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s="1" customFormat="1" ht="13.5" customHeight="1">
      <c r="A53" s="41" t="s">
        <v>100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 s="1" customFormat="1" ht="45.75" customHeight="1">
      <c r="A54" s="42" t="s">
        <v>22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 t="s">
        <v>23</v>
      </c>
      <c r="M54" s="42"/>
      <c r="N54" s="42" t="s">
        <v>101</v>
      </c>
      <c r="O54" s="42"/>
      <c r="P54" s="43" t="s">
        <v>25</v>
      </c>
      <c r="Q54" s="43"/>
      <c r="R54" s="43"/>
      <c r="S54" s="43" t="s">
        <v>26</v>
      </c>
      <c r="T54" s="43"/>
      <c r="U54" s="43"/>
      <c r="V54" s="43"/>
      <c r="W54" s="44" t="s">
        <v>27</v>
      </c>
      <c r="X54" s="44"/>
    </row>
    <row r="55" spans="1:24" s="1" customFormat="1" ht="12.75" customHeight="1">
      <c r="A55" s="38" t="s">
        <v>28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 t="s">
        <v>29</v>
      </c>
      <c r="M55" s="38"/>
      <c r="N55" s="38" t="s">
        <v>30</v>
      </c>
      <c r="O55" s="38"/>
      <c r="P55" s="39" t="s">
        <v>31</v>
      </c>
      <c r="Q55" s="39"/>
      <c r="R55" s="39"/>
      <c r="S55" s="39" t="s">
        <v>32</v>
      </c>
      <c r="T55" s="39"/>
      <c r="U55" s="39"/>
      <c r="V55" s="39"/>
      <c r="W55" s="40" t="s">
        <v>33</v>
      </c>
      <c r="X55" s="40"/>
    </row>
    <row r="56" spans="1:24" s="1" customFormat="1" ht="13.5" customHeight="1">
      <c r="A56" s="33" t="s">
        <v>102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 t="s">
        <v>103</v>
      </c>
      <c r="M56" s="34"/>
      <c r="N56" s="34" t="s">
        <v>36</v>
      </c>
      <c r="O56" s="34"/>
      <c r="P56" s="35">
        <f>0</f>
        <v>0</v>
      </c>
      <c r="Q56" s="35"/>
      <c r="R56" s="35"/>
      <c r="S56" s="36">
        <f>-1053179.55</f>
        <v>-1053179.55</v>
      </c>
      <c r="T56" s="36"/>
      <c r="U56" s="36"/>
      <c r="V56" s="36"/>
      <c r="W56" s="37" t="s">
        <v>36</v>
      </c>
      <c r="X56" s="37"/>
    </row>
    <row r="57" spans="1:24" s="1" customFormat="1" ht="13.5" customHeight="1">
      <c r="A57" s="31" t="s">
        <v>104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22" t="s">
        <v>10</v>
      </c>
      <c r="M57" s="22"/>
      <c r="N57" s="22" t="s">
        <v>10</v>
      </c>
      <c r="O57" s="22"/>
      <c r="P57" s="23" t="s">
        <v>10</v>
      </c>
      <c r="Q57" s="23"/>
      <c r="R57" s="23"/>
      <c r="S57" s="32" t="s">
        <v>10</v>
      </c>
      <c r="T57" s="32"/>
      <c r="U57" s="32"/>
      <c r="V57" s="32"/>
      <c r="W57" s="24" t="s">
        <v>10</v>
      </c>
      <c r="X57" s="24"/>
    </row>
    <row r="58" spans="1:24" s="1" customFormat="1" ht="13.5" customHeight="1">
      <c r="A58" s="25" t="s">
        <v>105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 t="s">
        <v>106</v>
      </c>
      <c r="M58" s="26"/>
      <c r="N58" s="27" t="s">
        <v>36</v>
      </c>
      <c r="O58" s="27"/>
      <c r="P58" s="28" t="s">
        <v>41</v>
      </c>
      <c r="Q58" s="28"/>
      <c r="R58" s="28"/>
      <c r="S58" s="29" t="s">
        <v>41</v>
      </c>
      <c r="T58" s="29"/>
      <c r="U58" s="29"/>
      <c r="V58" s="29"/>
      <c r="W58" s="30" t="s">
        <v>41</v>
      </c>
      <c r="X58" s="30"/>
    </row>
    <row r="59" spans="1:24" s="1" customFormat="1" ht="13.5" customHeight="1">
      <c r="A59" s="14" t="s">
        <v>10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106</v>
      </c>
      <c r="M59" s="15"/>
      <c r="N59" s="15" t="s">
        <v>10</v>
      </c>
      <c r="O59" s="15"/>
      <c r="P59" s="20" t="s">
        <v>41</v>
      </c>
      <c r="Q59" s="20"/>
      <c r="R59" s="20"/>
      <c r="S59" s="21" t="s">
        <v>41</v>
      </c>
      <c r="T59" s="21"/>
      <c r="U59" s="21"/>
      <c r="V59" s="21"/>
      <c r="W59" s="19" t="s">
        <v>41</v>
      </c>
      <c r="X59" s="19"/>
    </row>
    <row r="60" spans="1:24" s="1" customFormat="1" ht="13.5" customHeight="1">
      <c r="A60" s="14" t="s">
        <v>107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2" t="s">
        <v>108</v>
      </c>
      <c r="M60" s="22"/>
      <c r="N60" s="22" t="s">
        <v>36</v>
      </c>
      <c r="O60" s="22"/>
      <c r="P60" s="23" t="s">
        <v>41</v>
      </c>
      <c r="Q60" s="23"/>
      <c r="R60" s="23"/>
      <c r="S60" s="21" t="s">
        <v>41</v>
      </c>
      <c r="T60" s="21"/>
      <c r="U60" s="21"/>
      <c r="V60" s="21"/>
      <c r="W60" s="24" t="s">
        <v>41</v>
      </c>
      <c r="X60" s="24"/>
    </row>
    <row r="61" spans="1:24" s="1" customFormat="1" ht="13.5" customHeight="1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108</v>
      </c>
      <c r="M61" s="15"/>
      <c r="N61" s="15" t="s">
        <v>10</v>
      </c>
      <c r="O61" s="15"/>
      <c r="P61" s="20" t="s">
        <v>41</v>
      </c>
      <c r="Q61" s="20"/>
      <c r="R61" s="20"/>
      <c r="S61" s="21" t="s">
        <v>41</v>
      </c>
      <c r="T61" s="21"/>
      <c r="U61" s="21"/>
      <c r="V61" s="21"/>
      <c r="W61" s="19" t="s">
        <v>41</v>
      </c>
      <c r="X61" s="19"/>
    </row>
    <row r="62" spans="1:24" s="1" customFormat="1" ht="13.5" customHeight="1">
      <c r="A62" s="14" t="s">
        <v>109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110</v>
      </c>
      <c r="M62" s="15"/>
      <c r="N62" s="15" t="s">
        <v>111</v>
      </c>
      <c r="O62" s="15"/>
      <c r="P62" s="16">
        <f>0</f>
        <v>0</v>
      </c>
      <c r="Q62" s="16"/>
      <c r="R62" s="16"/>
      <c r="S62" s="17">
        <f>-1053179.55</f>
        <v>-1053179.55</v>
      </c>
      <c r="T62" s="17"/>
      <c r="U62" s="17"/>
      <c r="V62" s="17"/>
      <c r="W62" s="19" t="s">
        <v>41</v>
      </c>
      <c r="X62" s="19"/>
    </row>
    <row r="63" spans="1:24" s="1" customFormat="1" ht="13.5" customHeight="1">
      <c r="A63" s="14" t="s">
        <v>112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113</v>
      </c>
      <c r="M63" s="15"/>
      <c r="N63" s="15" t="s">
        <v>114</v>
      </c>
      <c r="O63" s="15"/>
      <c r="P63" s="16">
        <f>-7108182</f>
        <v>-7108182</v>
      </c>
      <c r="Q63" s="16"/>
      <c r="R63" s="16"/>
      <c r="S63" s="17">
        <f>-4336465.04</f>
        <v>-4336465.04</v>
      </c>
      <c r="T63" s="17"/>
      <c r="U63" s="17"/>
      <c r="V63" s="17"/>
      <c r="W63" s="18" t="s">
        <v>36</v>
      </c>
      <c r="X63" s="18"/>
    </row>
    <row r="64" spans="1:24" s="1" customFormat="1" ht="13.5" customHeight="1">
      <c r="A64" s="14" t="s">
        <v>115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116</v>
      </c>
      <c r="M64" s="15"/>
      <c r="N64" s="15" t="s">
        <v>117</v>
      </c>
      <c r="O64" s="15"/>
      <c r="P64" s="16">
        <f>7108182</f>
        <v>7108182</v>
      </c>
      <c r="Q64" s="16"/>
      <c r="R64" s="16"/>
      <c r="S64" s="17">
        <f>3283285.49</f>
        <v>3283285.49</v>
      </c>
      <c r="T64" s="17"/>
      <c r="U64" s="17"/>
      <c r="V64" s="17"/>
      <c r="W64" s="18" t="s">
        <v>36</v>
      </c>
      <c r="X64" s="18"/>
    </row>
    <row r="65" spans="1:24" s="1" customFormat="1" ht="13.5" customHeight="1">
      <c r="A65" s="12" t="s">
        <v>10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s="1" customFormat="1" ht="7.5" customHeight="1">
      <c r="A66" s="9" t="s">
        <v>10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s="1" customFormat="1" ht="13.5" customHeight="1">
      <c r="A67" s="9" t="s">
        <v>118</v>
      </c>
      <c r="B67" s="9"/>
      <c r="C67" s="13" t="s">
        <v>119</v>
      </c>
      <c r="D67" s="13"/>
      <c r="E67" s="13"/>
      <c r="F67" s="13"/>
      <c r="G67" s="13"/>
      <c r="H67" s="13"/>
      <c r="I67" s="13" t="s">
        <v>10</v>
      </c>
      <c r="J67" s="13"/>
      <c r="K67" s="13"/>
      <c r="L67" s="13"/>
      <c r="M67" s="13"/>
      <c r="N67" s="13" t="s">
        <v>120</v>
      </c>
      <c r="O67" s="13"/>
      <c r="P67" s="13"/>
      <c r="Q67" s="13"/>
      <c r="R67" s="9" t="s">
        <v>10</v>
      </c>
      <c r="S67" s="9"/>
      <c r="T67" s="9"/>
      <c r="U67" s="9"/>
      <c r="V67" s="9"/>
      <c r="W67" s="9"/>
      <c r="X67" s="9"/>
    </row>
    <row r="68" spans="1:24" s="1" customFormat="1" ht="13.5" customHeight="1">
      <c r="A68" s="9" t="s">
        <v>10</v>
      </c>
      <c r="B68" s="9"/>
      <c r="C68" s="5" t="s">
        <v>10</v>
      </c>
      <c r="D68" s="11" t="s">
        <v>121</v>
      </c>
      <c r="E68" s="11"/>
      <c r="F68" s="11"/>
      <c r="G68" s="11"/>
      <c r="H68" s="5" t="s">
        <v>10</v>
      </c>
      <c r="I68" s="5" t="s">
        <v>10</v>
      </c>
      <c r="J68" s="11" t="s">
        <v>122</v>
      </c>
      <c r="K68" s="11"/>
      <c r="L68" s="11"/>
      <c r="M68" s="5" t="s">
        <v>10</v>
      </c>
      <c r="N68" s="5" t="s">
        <v>10</v>
      </c>
      <c r="O68" s="11" t="s">
        <v>123</v>
      </c>
      <c r="P68" s="11"/>
      <c r="Q68" s="9" t="s">
        <v>10</v>
      </c>
      <c r="R68" s="9"/>
      <c r="S68" s="9"/>
      <c r="T68" s="9"/>
      <c r="U68" s="9"/>
      <c r="V68" s="9"/>
      <c r="W68" s="9"/>
      <c r="X68" s="9"/>
    </row>
    <row r="69" spans="1:24" s="1" customFormat="1" ht="15.75" customHeight="1">
      <c r="A69" s="9" t="s">
        <v>10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1" customFormat="1" ht="13.5" customHeight="1">
      <c r="A70" s="8" t="s">
        <v>124</v>
      </c>
      <c r="B70" s="8"/>
      <c r="C70" s="8"/>
      <c r="D70" s="8"/>
      <c r="E70" s="8"/>
      <c r="F70" s="8"/>
      <c r="G70" s="8"/>
      <c r="H70" s="8"/>
      <c r="I70" s="8"/>
      <c r="J70" s="8"/>
      <c r="K70" s="9" t="s">
        <v>10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1" customFormat="1" ht="13.5" customHeight="1">
      <c r="A71" s="10" t="s">
        <v>125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</sheetData>
  <sheetProtection/>
  <mergeCells count="342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X29"/>
    <mergeCell ref="A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X52"/>
    <mergeCell ref="A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X65"/>
    <mergeCell ref="A66:X66"/>
    <mergeCell ref="A67:B67"/>
    <mergeCell ref="C67:H67"/>
    <mergeCell ref="I67:M67"/>
    <mergeCell ref="N67:Q67"/>
    <mergeCell ref="R67:X67"/>
    <mergeCell ref="A70:J70"/>
    <mergeCell ref="K70:X70"/>
    <mergeCell ref="A71:X71"/>
    <mergeCell ref="A68:B68"/>
    <mergeCell ref="D68:G68"/>
    <mergeCell ref="J68:L68"/>
    <mergeCell ref="O68:P68"/>
    <mergeCell ref="Q68:X68"/>
    <mergeCell ref="A69:X6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9" max="255" man="1"/>
    <brk id="5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Valid</cp:lastModifiedBy>
  <dcterms:created xsi:type="dcterms:W3CDTF">2019-07-03T14:23:59Z</dcterms:created>
  <dcterms:modified xsi:type="dcterms:W3CDTF">2019-07-04T07:09:28Z</dcterms:modified>
  <cp:category/>
  <cp:version/>
  <cp:contentType/>
  <cp:contentStatus/>
</cp:coreProperties>
</file>